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мен\ЮСК\Отчетность\Сайт ЮСК\2023 год\"/>
    </mc:Choice>
  </mc:AlternateContent>
  <xr:revisionPtr revIDLastSave="0" documentId="13_ncr:1_{86244DAD-89D1-4A6A-A0A8-DDE3CDABB0DD}" xr6:coauthVersionLast="47" xr6:coauthVersionMax="47" xr10:uidLastSave="{00000000-0000-0000-0000-000000000000}"/>
  <bookViews>
    <workbookView xWindow="-120" yWindow="-120" windowWidth="29040" windowHeight="15840" tabRatio="498" xr2:uid="{00000000-000D-0000-FFFF-FFFF00000000}"/>
  </bookViews>
  <sheets>
    <sheet name="1.1" sheetId="19" r:id="rId1"/>
    <sheet name="1.2" sheetId="21" r:id="rId2"/>
    <sheet name="1.3" sheetId="22" r:id="rId3"/>
    <sheet name="1.4" sheetId="23" r:id="rId4"/>
    <sheet name="2.1" sheetId="18" r:id="rId5"/>
    <sheet name="2.2" sheetId="17" r:id="rId6"/>
    <sheet name="2.3, 2.4" sheetId="16" r:id="rId7"/>
    <sheet name="3.1, 3.2, 3.3" sheetId="15" r:id="rId8"/>
    <sheet name="3.4 " sheetId="14" r:id="rId9"/>
    <sheet name="3.5 " sheetId="13" r:id="rId10"/>
    <sheet name="3.5  (2)" sheetId="24" state="hidden" r:id="rId11"/>
    <sheet name="4.1 " sheetId="12" r:id="rId12"/>
    <sheet name="4.2 " sheetId="11" r:id="rId13"/>
    <sheet name="4.3 " sheetId="10" r:id="rId14"/>
    <sheet name="4.4. " sheetId="9" r:id="rId15"/>
    <sheet name="4.5 " sheetId="8" state="hidden" r:id="rId16"/>
    <sheet name="4.6 " sheetId="7" state="hidden" r:id="rId17"/>
    <sheet name="4.7 " sheetId="6" r:id="rId18"/>
    <sheet name="4.8 " sheetId="5" state="hidden" r:id="rId19"/>
    <sheet name="4.9 " sheetId="4" r:id="rId20"/>
  </sheets>
  <definedNames>
    <definedName name="_xlnm.Print_Titles" localSheetId="8">'3.4 '!$3:$5</definedName>
    <definedName name="_xlnm.Print_Titles" localSheetId="11">'4.1 '!$3:$5</definedName>
    <definedName name="_xlnm.Print_Titles" localSheetId="17">'4.7 '!$4:$5</definedName>
    <definedName name="_xlnm.Print_Area" localSheetId="0">'1.1'!$A$1:$E$28</definedName>
    <definedName name="_xlnm.Print_Area" localSheetId="1">'1.2'!$A$1:$H$9</definedName>
    <definedName name="_xlnm.Print_Area" localSheetId="2">'1.3'!$A$1:$E$23</definedName>
    <definedName name="_xlnm.Print_Area" localSheetId="3">'1.4'!$A$1:$E$23</definedName>
    <definedName name="_xlnm.Print_Area" localSheetId="6">'2.3, 2.4'!$A$1:$N$10</definedName>
    <definedName name="_xlnm.Print_Area" localSheetId="7">'3.1, 3.2, 3.3'!$A$1:$D$19</definedName>
    <definedName name="_xlnm.Print_Area" localSheetId="9">'3.5 '!$A$1:$K$4</definedName>
    <definedName name="_xlnm.Print_Area" localSheetId="10">'3.5  (2)'!$A$1:$K$23</definedName>
    <definedName name="_xlnm.Print_Area" localSheetId="11">'4.1 '!$A$1:$Q$27</definedName>
    <definedName name="_xlnm.Print_Area" localSheetId="12">'4.2 '!$A$1:$K$5</definedName>
    <definedName name="_xlnm.Print_Area" localSheetId="13">'4.3 '!$A$1:$D$11</definedName>
    <definedName name="_xlnm.Print_Area" localSheetId="14">'4.4. '!$A$1:$D$27</definedName>
    <definedName name="_xlnm.Print_Area" localSheetId="19">'4.9 '!$A$1:$AE$9</definedName>
  </definedNames>
  <calcPr calcId="191029"/>
</workbook>
</file>

<file path=xl/calcChain.xml><?xml version="1.0" encoding="utf-8"?>
<calcChain xmlns="http://schemas.openxmlformats.org/spreadsheetml/2006/main">
  <c r="C7" i="9" l="1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Q7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K27" i="12"/>
  <c r="K26" i="12"/>
  <c r="K25" i="12"/>
  <c r="K24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H27" i="12"/>
  <c r="H26" i="12"/>
  <c r="H25" i="12"/>
  <c r="H24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E8" i="12"/>
  <c r="E9" i="12"/>
  <c r="E10" i="12"/>
  <c r="E13" i="12"/>
  <c r="E14" i="12"/>
  <c r="E15" i="12"/>
  <c r="E16" i="12"/>
  <c r="E17" i="12"/>
  <c r="E18" i="12"/>
  <c r="E19" i="12"/>
  <c r="E20" i="12"/>
  <c r="E21" i="12"/>
  <c r="E22" i="12"/>
  <c r="E24" i="12"/>
  <c r="E25" i="12"/>
  <c r="E26" i="12"/>
  <c r="Q13" i="14"/>
  <c r="N13" i="14"/>
  <c r="K13" i="14"/>
  <c r="H13" i="14"/>
  <c r="E13" i="14"/>
  <c r="Q12" i="14"/>
  <c r="N12" i="14"/>
  <c r="K12" i="14"/>
  <c r="H12" i="14"/>
  <c r="E12" i="14"/>
  <c r="Q9" i="14"/>
  <c r="Q8" i="14"/>
  <c r="Q7" i="14"/>
  <c r="N9" i="14"/>
  <c r="K9" i="14"/>
  <c r="H9" i="14"/>
  <c r="E9" i="14"/>
  <c r="N8" i="14"/>
  <c r="N7" i="14"/>
  <c r="K8" i="14"/>
  <c r="K7" i="14"/>
  <c r="H8" i="14"/>
  <c r="H7" i="14"/>
  <c r="E8" i="14"/>
  <c r="E7" i="14"/>
  <c r="E27" i="18"/>
  <c r="E28" i="18"/>
  <c r="C10" i="22" l="1"/>
  <c r="C4" i="22"/>
  <c r="D9" i="21"/>
  <c r="C9" i="21"/>
  <c r="D16" i="19"/>
  <c r="C28" i="19" l="1"/>
  <c r="C25" i="19"/>
  <c r="C16" i="19"/>
  <c r="O7" i="12" l="1"/>
  <c r="C14" i="12"/>
  <c r="D14" i="12"/>
  <c r="F14" i="12"/>
  <c r="G14" i="12"/>
  <c r="I14" i="12"/>
  <c r="J14" i="12"/>
  <c r="L14" i="12"/>
  <c r="M14" i="12"/>
  <c r="O14" i="12"/>
  <c r="P14" i="12"/>
  <c r="P23" i="12"/>
  <c r="O23" i="12"/>
  <c r="P7" i="12"/>
  <c r="M23" i="12"/>
  <c r="L23" i="12"/>
  <c r="M7" i="12"/>
  <c r="N7" i="12" s="1"/>
  <c r="L7" i="12"/>
  <c r="J23" i="12"/>
  <c r="K23" i="12" s="1"/>
  <c r="I23" i="12"/>
  <c r="J7" i="12"/>
  <c r="K7" i="12" s="1"/>
  <c r="I7" i="12"/>
  <c r="G23" i="12"/>
  <c r="H23" i="12" s="1"/>
  <c r="F23" i="12"/>
  <c r="G7" i="12"/>
  <c r="F7" i="12"/>
  <c r="C23" i="12"/>
  <c r="C7" i="12"/>
  <c r="J12" i="4"/>
  <c r="K12" i="4"/>
  <c r="L12" i="4"/>
  <c r="M12" i="4"/>
  <c r="D11" i="12" s="1"/>
  <c r="E11" i="12" s="1"/>
  <c r="N12" i="4"/>
  <c r="D12" i="12" s="1"/>
  <c r="E12" i="12" s="1"/>
  <c r="O12" i="4"/>
  <c r="P12" i="4"/>
  <c r="Q12" i="4"/>
  <c r="R12" i="4"/>
  <c r="S12" i="4"/>
  <c r="T12" i="4"/>
  <c r="U12" i="4"/>
  <c r="V12" i="4"/>
  <c r="W12" i="4"/>
  <c r="X12" i="4"/>
  <c r="Y12" i="4"/>
  <c r="Z12" i="4"/>
  <c r="D27" i="12" s="1"/>
  <c r="AA12" i="4"/>
  <c r="AB12" i="4"/>
  <c r="AC12" i="4"/>
  <c r="AD12" i="4"/>
  <c r="AE12" i="4"/>
  <c r="AF12" i="4"/>
  <c r="F12" i="4"/>
  <c r="G12" i="4"/>
  <c r="H12" i="4"/>
  <c r="I12" i="4"/>
  <c r="E12" i="4"/>
  <c r="H5" i="11" s="1"/>
  <c r="D23" i="12" l="1"/>
  <c r="E23" i="12" s="1"/>
  <c r="E27" i="12"/>
  <c r="C12" i="4"/>
  <c r="D7" i="12"/>
  <c r="E7" i="12" s="1"/>
  <c r="B8" i="6"/>
  <c r="B9" i="6"/>
  <c r="B10" i="6"/>
  <c r="B11" i="6"/>
  <c r="B13" i="6"/>
  <c r="B14" i="6"/>
  <c r="B15" i="6"/>
  <c r="B17" i="6"/>
  <c r="B18" i="6"/>
  <c r="B19" i="6"/>
  <c r="B21" i="6"/>
  <c r="B22" i="6"/>
  <c r="B7" i="6"/>
  <c r="R8" i="12"/>
  <c r="S8" i="12"/>
  <c r="D8" i="9" s="1"/>
  <c r="R9" i="12"/>
  <c r="S9" i="12"/>
  <c r="D9" i="9" s="1"/>
  <c r="R10" i="12"/>
  <c r="S10" i="12"/>
  <c r="D10" i="9" s="1"/>
  <c r="R11" i="12"/>
  <c r="S11" i="12"/>
  <c r="D11" i="9" s="1"/>
  <c r="R12" i="12"/>
  <c r="S12" i="12"/>
  <c r="D12" i="9" s="1"/>
  <c r="R13" i="12"/>
  <c r="S13" i="12"/>
  <c r="D13" i="9" s="1"/>
  <c r="R14" i="12"/>
  <c r="S14" i="12"/>
  <c r="D14" i="9" s="1"/>
  <c r="R15" i="12"/>
  <c r="S15" i="12"/>
  <c r="D15" i="9" s="1"/>
  <c r="R16" i="12"/>
  <c r="S16" i="12"/>
  <c r="D16" i="9" s="1"/>
  <c r="R17" i="12"/>
  <c r="S17" i="12"/>
  <c r="D17" i="9" s="1"/>
  <c r="R18" i="12"/>
  <c r="S18" i="12"/>
  <c r="D18" i="9" s="1"/>
  <c r="R19" i="12"/>
  <c r="S19" i="12"/>
  <c r="D19" i="9" s="1"/>
  <c r="R20" i="12"/>
  <c r="S20" i="12"/>
  <c r="D20" i="9" s="1"/>
  <c r="R21" i="12"/>
  <c r="S21" i="12"/>
  <c r="D21" i="9" s="1"/>
  <c r="R22" i="12"/>
  <c r="S22" i="12"/>
  <c r="D22" i="9" s="1"/>
  <c r="R23" i="12"/>
  <c r="S23" i="12"/>
  <c r="D23" i="9" s="1"/>
  <c r="R24" i="12"/>
  <c r="S24" i="12"/>
  <c r="D24" i="9" s="1"/>
  <c r="R25" i="12"/>
  <c r="S25" i="12"/>
  <c r="D25" i="9" s="1"/>
  <c r="R26" i="12"/>
  <c r="S26" i="12"/>
  <c r="D26" i="9" s="1"/>
  <c r="R27" i="12"/>
  <c r="S27" i="12"/>
  <c r="D27" i="9" s="1"/>
  <c r="R7" i="12"/>
  <c r="U14" i="12"/>
  <c r="U13" i="12" s="1"/>
  <c r="U12" i="12" s="1"/>
  <c r="U11" i="12" s="1"/>
  <c r="U10" i="12" s="1"/>
  <c r="U9" i="12" s="1"/>
  <c r="U8" i="12" s="1"/>
  <c r="U7" i="12" s="1"/>
  <c r="T14" i="12"/>
  <c r="T13" i="12"/>
  <c r="T12" i="12" s="1"/>
  <c r="T11" i="12" s="1"/>
  <c r="T10" i="12" s="1"/>
  <c r="T9" i="12" s="1"/>
  <c r="T8" i="12" s="1"/>
  <c r="T7" i="12" s="1"/>
  <c r="O8" i="17"/>
  <c r="K8" i="17"/>
  <c r="G8" i="17"/>
  <c r="C8" i="17"/>
  <c r="S7" i="12" l="1"/>
  <c r="D7" i="9" s="1"/>
  <c r="E21" i="23"/>
  <c r="E22" i="23"/>
  <c r="E20" i="23"/>
  <c r="E17" i="23"/>
  <c r="E16" i="23"/>
  <c r="E12" i="23"/>
  <c r="E7" i="23"/>
  <c r="E6" i="23"/>
  <c r="E22" i="22" l="1"/>
  <c r="E23" i="22"/>
  <c r="E7" i="22"/>
  <c r="E8" i="22"/>
  <c r="E14" i="22"/>
  <c r="E15" i="22"/>
  <c r="D10" i="22"/>
  <c r="D4" i="22"/>
  <c r="E10" i="22" l="1"/>
  <c r="E4" i="22"/>
  <c r="E19" i="19" l="1"/>
  <c r="E20" i="19"/>
  <c r="E23" i="19"/>
  <c r="E24" i="19"/>
  <c r="D25" i="19" l="1"/>
  <c r="H5" i="21" l="1"/>
  <c r="D28" i="19"/>
  <c r="S8" i="17" s="1"/>
  <c r="E28" i="19"/>
  <c r="E16" i="19" l="1"/>
  <c r="E25" i="19"/>
  <c r="E22" i="18"/>
  <c r="E17" i="18"/>
  <c r="E12" i="18"/>
  <c r="E7" i="18"/>
  <c r="E9" i="21"/>
  <c r="F9" i="21"/>
  <c r="G9" i="21"/>
  <c r="B9" i="21"/>
  <c r="H9" i="21" l="1"/>
  <c r="R18" i="14"/>
  <c r="R15" i="14"/>
  <c r="R16" i="14"/>
  <c r="R17" i="14"/>
  <c r="R12" i="14"/>
  <c r="R14" i="14"/>
  <c r="R13" i="14"/>
  <c r="R10" i="14"/>
  <c r="R11" i="14"/>
  <c r="R9" i="14"/>
  <c r="R8" i="14"/>
  <c r="R7" i="14"/>
</calcChain>
</file>

<file path=xl/sharedStrings.xml><?xml version="1.0" encoding="utf-8"?>
<sst xmlns="http://schemas.openxmlformats.org/spreadsheetml/2006/main" count="687" uniqueCount="322">
  <si>
    <t>Приложение N 7</t>
  </si>
  <si>
    <t>к Единым стандартам</t>
  </si>
  <si>
    <t>качества обслуживания сетевыми</t>
  </si>
  <si>
    <t>организациями потребителей</t>
  </si>
  <si>
    <t>услуг сетевых организаций</t>
  </si>
  <si>
    <t>1. Общая информация о сетевой организации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</si>
  <si>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</si>
  <si>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</si>
  <si>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</si>
  <si>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</si>
  <si>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</si>
  <si>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</si>
  <si>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</si>
  <si>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</si>
  <si>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</si>
  <si>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</si>
  <si>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</si>
  <si>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</si>
  <si>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</si>
  <si>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</si>
  <si>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</si>
  <si>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</si>
  <si>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</si>
  <si>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</si>
  <si>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</si>
  <si>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</si>
  <si>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</si>
  <si>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</si>
  <si>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</si>
  <si>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</si>
  <si>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</si>
  <si>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</si>
  <si>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</si>
  <si>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</si>
  <si>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</si>
  <si>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</si>
  <si>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</si>
  <si>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</si>
  <si>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</si>
  <si>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</si>
  <si>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</si>
  <si>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</si>
  <si>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</si>
  <si>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</si>
  <si>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</si>
  <si>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</si>
  <si>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</si>
  <si>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</si>
  <si>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</si>
  <si>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</si>
  <si>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</si>
  <si>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</si>
  <si>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</si>
  <si>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</si>
  <si>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</si>
  <si>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</si>
  <si>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</si>
  <si>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</si>
  <si>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</si>
  <si>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</si>
  <si>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</si>
  <si>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</si>
  <si>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</si>
  <si>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</si>
  <si>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</si>
  <si>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</si>
  <si>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</si>
  <si>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</si>
  <si>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</si>
  <si>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</si>
  <si>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</si>
  <si>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</si>
  <si>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</si>
  <si>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</si>
  <si>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</si>
  <si>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</si>
  <si>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</si>
  <si>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</si>
  <si>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</si>
  <si>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</si>
  <si>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</si>
  <si>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</si>
  <si>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</si>
  <si>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</si>
  <si>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</si>
  <si>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</si>
  <si>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</si>
  <si>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</si>
  <si>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</si>
  <si>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</si>
  <si>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</si>
  <si>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</si>
  <si>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</si>
  <si>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</si>
  <si>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</si>
  <si>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</si>
  <si>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</si>
  <si>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</si>
  <si>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</si>
  <si>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</si>
  <si>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</si>
  <si>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</si>
  <si>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</si>
  <si>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</si>
  <si>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</si>
  <si>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</si>
  <si>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</si>
  <si>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</si>
  <si>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</si>
  <si>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</si>
  <si>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</si>
  <si>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</si>
  <si>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</si>
  <si>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</si>
  <si>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</si>
  <si>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</si>
  <si>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</si>
  <si>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</si>
  <si>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</si>
  <si>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</si>
  <si>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</si>
  <si>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</si>
  <si>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</si>
  <si>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</si>
  <si>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</si>
  <si>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</si>
  <si>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</si>
  <si>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</si>
  <si>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</si>
  <si>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</si>
  <si>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</si>
  <si>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</si>
  <si>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</si>
  <si>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</si>
  <si>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</si>
  <si>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</si>
  <si>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</si>
  <si>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</si>
  <si>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</si>
  <si>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4.4. Информация по обращениям потребителей</t>
  </si>
  <si>
    <t>2.1</t>
  </si>
  <si>
    <t>1</t>
  </si>
  <si>
    <t>1.1</t>
  </si>
  <si>
    <t>1.2</t>
  </si>
  <si>
    <t>1.3</t>
  </si>
  <si>
    <t>1.4</t>
  </si>
  <si>
    <t>1.5</t>
  </si>
  <si>
    <t>1.6</t>
  </si>
  <si>
    <t>2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</si>
  <si>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</si>
  <si>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</si>
  <si>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</si>
  <si>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</si>
  <si>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</si>
  <si>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</si>
  <si>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</si>
  <si>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</si>
  <si>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</si>
  <si>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</si>
  <si>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</si>
  <si>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</si>
  <si>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>7.1</t>
  </si>
  <si>
    <t>7.2</t>
  </si>
  <si>
    <t>3. Информация о качестве услуг по технологическому присоединению</t>
  </si>
  <si>
    <t>4.1</t>
  </si>
  <si>
    <t>4.2</t>
  </si>
  <si>
    <t>4.3</t>
  </si>
  <si>
    <t>4.4</t>
  </si>
  <si>
    <t>5.1</t>
  </si>
  <si>
    <t>2. Информация о качестве услуг по передаче электрической энергии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</si>
  <si>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 г. N 5-ФЗ "О ветеранах"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</si>
  <si>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</si>
  <si>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-</t>
  </si>
  <si>
    <t>пн-пт с 9.00 до 18.00 перерыв с 13.00 до 14.00</t>
  </si>
  <si>
    <t>- Услуги по передаче электроэнергии;                   - Услуги по технологическому присоединению;                 - Прочие услуги.</t>
  </si>
  <si>
    <t>0</t>
  </si>
  <si>
    <t>Отдельное помещение</t>
  </si>
  <si>
    <t>Юридические лица</t>
  </si>
  <si>
    <t>Бесхозные сети</t>
  </si>
  <si>
    <t>№ п/п</t>
  </si>
  <si>
    <t>1.</t>
  </si>
  <si>
    <t>Количество потребителей услуг сетевой организации, шт.</t>
  </si>
  <si>
    <t>1.1.</t>
  </si>
  <si>
    <t>По уровням напряжения</t>
  </si>
  <si>
    <t>1.2.</t>
  </si>
  <si>
    <t>Категории надежности потребителей</t>
  </si>
  <si>
    <t>Первая</t>
  </si>
  <si>
    <t>Вторая</t>
  </si>
  <si>
    <t>Третья</t>
  </si>
  <si>
    <t>1.3.</t>
  </si>
  <si>
    <t>Тип потребителей</t>
  </si>
  <si>
    <t>Физические лица</t>
  </si>
  <si>
    <t>Потребители</t>
  </si>
  <si>
    <t>Информация о качестве обслуживания потребителей услуг</t>
  </si>
  <si>
    <t>Вводные устройства в многоквартирные дома</t>
  </si>
  <si>
    <t>2.</t>
  </si>
  <si>
    <t>3.</t>
  </si>
  <si>
    <t>110 кВ</t>
  </si>
  <si>
    <t>35 кВ</t>
  </si>
  <si>
    <t>6 (10) кВ</t>
  </si>
  <si>
    <t>Протяженность ЛЭП</t>
  </si>
  <si>
    <t>Количество подстанций</t>
  </si>
  <si>
    <t>Воздушные линии</t>
  </si>
  <si>
    <t>Кабельные линии</t>
  </si>
  <si>
    <t>4.</t>
  </si>
  <si>
    <t>Трансформаторное оборудование</t>
  </si>
  <si>
    <t>Коммутационные аппараты и распределительные сети</t>
  </si>
  <si>
    <r>
      <t>Показатель средней продолжительности прекращений передачи электрической энергии (П</t>
    </r>
    <r>
      <rPr>
        <i/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</si>
  <si>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i/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</si>
  <si>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2"/>
        <color theme="1"/>
        <rFont val="Times New Roman"/>
        <family val="1"/>
        <charset val="204"/>
      </rPr>
      <t>SAIDI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</si>
  <si>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2"/>
        <color theme="1"/>
        <rFont val="Times New Roman"/>
        <family val="1"/>
        <charset val="204"/>
      </rPr>
      <t>SAIFI</t>
    </r>
    <r>
      <rPr>
        <sz val="12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</si>
  <si>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 П</t>
    </r>
    <r>
      <rPr>
        <i/>
        <vertAlign val="subscript"/>
        <sz val="12"/>
        <color theme="1"/>
        <rFont val="Times New Roman"/>
        <family val="1"/>
        <charset val="204"/>
      </rPr>
      <t>SAIDI</t>
    </r>
  </si>
  <si>
    <r>
      <t>Показатель средней частоты прекращений передачи электрической энергии, П</t>
    </r>
    <r>
      <rPr>
        <i/>
        <vertAlign val="subscript"/>
        <sz val="12"/>
        <color theme="1"/>
        <rFont val="Times New Roman"/>
        <family val="1"/>
        <charset val="204"/>
      </rPr>
      <t>SAIFI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</si>
  <si>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 П</t>
    </r>
    <r>
      <rPr>
        <i/>
        <vertAlign val="subscript"/>
        <sz val="12"/>
        <color theme="1"/>
        <rFont val="Times New Roman"/>
        <family val="1"/>
        <charset val="204"/>
      </rPr>
      <t>SAIDI, ПЛАН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</si>
  <si>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П</t>
    </r>
    <r>
      <rPr>
        <i/>
        <vertAlign val="subscript"/>
        <sz val="12"/>
        <color theme="1"/>
        <rFont val="Times New Roman"/>
        <family val="1"/>
        <charset val="204"/>
      </rPr>
      <t>SAIFI,  ПЛАН</t>
    </r>
  </si>
  <si>
    <t>Выполнение годового плана ППР</t>
  </si>
  <si>
    <t>Невостребованная мощность, МВт</t>
  </si>
  <si>
    <t>Прогноз увеличения невостребованной мощности на основании инвестиционной программы, МВт</t>
  </si>
  <si>
    <t>В целях совершенствования деятельности по технологическому присоединению на регулярной основе осуществляется взаимодействие с энергоснабжающими организациями по созданию условий для упрощения подключения заявителей к электрическим сетям. Обеспечена возможность заключения договора энергоснабжения до завершения процедуры технологического присоединения.</t>
  </si>
  <si>
    <t>2021 год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</si>
  <si>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</si>
  <si>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</si>
  <si>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>Состояние систем учета в 2021 году</t>
  </si>
  <si>
    <t>Динамика, %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</si>
  <si>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отчетному.</t>
  </si>
  <si>
    <t>Длина воздушных линий всего, км</t>
  </si>
  <si>
    <t>из них:</t>
  </si>
  <si>
    <t>Длина кабельных линий всего, км</t>
  </si>
  <si>
    <t>Всего систем учета электроэнергии с удаленным сбором данных, шт.</t>
  </si>
  <si>
    <t>Всего точек учета, шт.</t>
  </si>
  <si>
    <t>в т.ч. не оборудованных приборами учета, шт.</t>
  </si>
  <si>
    <t>Количество подстанций всего, шт.</t>
  </si>
  <si>
    <t>ООО "Южная сетевая компания"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</si>
  <si>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периоде: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</si>
  <si>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</si>
  <si>
    <t>* ООО "ЮСК" осуществляет свою деятельность на арендованном оборудовании, инвестиционные программы не утверждены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</si>
  <si>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</si>
  <si>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присоединению.</t>
  </si>
  <si>
    <t>2021г.</t>
  </si>
  <si>
    <t>ООО "ЮСК"</t>
  </si>
  <si>
    <t>8(863)217-79-39 yusk61@bk.ru</t>
  </si>
  <si>
    <t>8 (863) 217-79-39</t>
  </si>
  <si>
    <t>Макимальное значение</t>
  </si>
  <si>
    <t>15.00</t>
  </si>
  <si>
    <t xml:space="preserve">Вопросы анкетирования клиентов </t>
  </si>
  <si>
    <t>Internet-приемная</t>
  </si>
  <si>
    <t>Электронная почта</t>
  </si>
  <si>
    <t>Не обращался</t>
  </si>
  <si>
    <t>Часто</t>
  </si>
  <si>
    <t>Редко</t>
  </si>
  <si>
    <t>Никогда</t>
  </si>
  <si>
    <t>Установка/замена прибора учета</t>
  </si>
  <si>
    <t>Техническое обслуживание электросетевого оборудования</t>
  </si>
  <si>
    <t>Испытания и диагностика оборудования</t>
  </si>
  <si>
    <t>Иное</t>
  </si>
  <si>
    <t>Клиентское обслуживание</t>
  </si>
  <si>
    <t>Какой из каналов взаимодействия с электросетевой компанией для Вас предпочтительнее?</t>
  </si>
  <si>
    <t>Известно ли Вам, что по вопросам, относящимся к технологическому присоединению и электроснабжению, Вы можете обращаться в Офис обслуживания потребителей?</t>
  </si>
  <si>
    <t>Довольны ли Вы месторасположением офиса обслуживания потребителей?</t>
  </si>
  <si>
    <t>Довольны ли Вы обслуживанием в офисе обслуживания потребителей?</t>
  </si>
  <si>
    <t>Квалифицированной была помощь персонала Офиса для решения Вашего вопроса?</t>
  </si>
  <si>
    <t>Технологическое присоединение</t>
  </si>
  <si>
    <t>Передача электроэнергии</t>
  </si>
  <si>
    <t>Как часто у Вас возникают перепады напряжения в электросети (мигание света, низкая освещенность, перебои в работе электробытовых приборов и т.д.)?</t>
  </si>
  <si>
    <t>Удовлетворены ли Вы оперативностью и квалификацией работников при рассмотрении Вашего обращения?</t>
  </si>
  <si>
    <t>Оказание дополнительных услуг</t>
  </si>
  <si>
    <t>В каких услугах нашей организации Вы больше всего заинтересованы?</t>
  </si>
  <si>
    <t>Количество опрошеннных</t>
  </si>
  <si>
    <t>Соблюдались ли ООО «ЮСК» сроки рассмотрения Вашей заявки на технологическое присоединение?</t>
  </si>
  <si>
    <t>Были ли соблюдены сроки выполнения работ по договору со стороны ООО «ЮСК»?</t>
  </si>
  <si>
    <t>Удовлетворены ли вы деятельностью сотрудников ООО «ЮСК» при осуществлении процедуры технологического присоединения?</t>
  </si>
  <si>
    <t>Сообщали ли Вы в случае ненадлежащего качества электроэнергии в ООО «ЮСК»</t>
  </si>
  <si>
    <t>Удовлетворены ли Вы качеством, предоставляемыми ООО «ЮСК» дополнительных услуг?</t>
  </si>
  <si>
    <t xml:space="preserve">Результаты ответов на вопросы </t>
  </si>
  <si>
    <t>10.00</t>
  </si>
  <si>
    <t>11.00</t>
  </si>
  <si>
    <t>Итого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</si>
  <si>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 с НДС, руб.*</t>
  </si>
  <si>
    <t>6 594,77</t>
  </si>
  <si>
    <t>26 616,82</t>
  </si>
  <si>
    <t>1 165 735,13</t>
  </si>
  <si>
    <t>1 341 164,59</t>
  </si>
  <si>
    <t>2 666 481,14</t>
  </si>
  <si>
    <t>2 295 600,17</t>
  </si>
  <si>
    <t>7 771 883,84</t>
  </si>
  <si>
    <t>15 507 897,58</t>
  </si>
  <si>
    <t>3 329 139,41</t>
  </si>
  <si>
    <t>6 642 430,79</t>
  </si>
  <si>
    <t>8 876 314,29</t>
  </si>
  <si>
    <t>17 716 758,50</t>
  </si>
  <si>
    <t>8 851 291,70</t>
  </si>
  <si>
    <t>4 433 569,87</t>
  </si>
  <si>
    <t>9 980 744,75</t>
  </si>
  <si>
    <t>5 538 000,33</t>
  </si>
  <si>
    <t>11 060 152,62</t>
  </si>
  <si>
    <t>19 925 619,42</t>
  </si>
  <si>
    <t>15 229 420,64</t>
  </si>
  <si>
    <t>30 422 971,18</t>
  </si>
  <si>
    <t>16 333 851,09</t>
  </si>
  <si>
    <t>32 631 832,10</t>
  </si>
  <si>
    <t>17 438 281,55</t>
  </si>
  <si>
    <t>34 840 693,02</t>
  </si>
  <si>
    <t xml:space="preserve">     * Ориентировочная стоимость рассчитана на основании Постановления РСТ РО от 29.12.2021г. №75/1 "Об установлении единых стандартизированных тарифных ставок и ставок за единицу максимальной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год" на основании стандартизированной ставки С1.</t>
  </si>
  <si>
    <t>ООО "Южная сетевая компания" за 2022 год</t>
  </si>
  <si>
    <t>2022 год</t>
  </si>
  <si>
    <t>Состояние систем учета в 2022 году</t>
  </si>
  <si>
    <t>Прогноз на 2023 год</t>
  </si>
  <si>
    <t>2022г.</t>
  </si>
  <si>
    <t xml:space="preserve">Стоимость технологического присоединения к электрическим сетям территориальных сетевых организация Ростовской области является единой для всех сетевых организаций, ознакомиться с которой можно на едином портале по адресу: </t>
  </si>
  <si>
    <t>https://портал-тп.рф/platform/portal/tehprisEE_cost_calculator</t>
  </si>
  <si>
    <t>Опрос произведён посредством телефонной связи</t>
  </si>
  <si>
    <t>Замена ПУ, установка модема</t>
  </si>
  <si>
    <t>Энергорок</t>
  </si>
  <si>
    <t>Подписан договор аренды</t>
  </si>
  <si>
    <t>ЦОВ Шолоховская</t>
  </si>
  <si>
    <t xml:space="preserve">     * Ориентировочная стоимость рассчитана на основании Постановления РСТ РО от 28.11.2022г. №68/4 "Об установлении единых стандартизированных тарифных ставок и ставок за единицу максимальной мощности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области" на основании стандартизированной ставки С1.</t>
  </si>
  <si>
    <t>г.Ростов-на-Дону, ул.Береговая 27А, оф.7</t>
  </si>
  <si>
    <t>ремонт ВЛ-6кВ  – 3 шт.</t>
  </si>
  <si>
    <t>ремонт выключателей - 13 шт.</t>
  </si>
  <si>
    <t>ремонт силовых трансформаторов –  2 шт.</t>
  </si>
  <si>
    <t>наладка РЗА - 14 шт.</t>
  </si>
  <si>
    <t>ремонт КЛ-6(10)кВ  –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</si>
</sst>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0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vertAlign val="subscript"/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20"/>
      <color theme="1"/>
      <name val="Arial"/>
      <family val="2"/>
      <charset val="204"/>
    </font>
    <font>
      <sz val="12"/>
      <color rgb="FF393939"/>
      <name val="Times New Roman"/>
      <family val="1"/>
      <charset val="204"/>
    </font>
    <font>
      <sz val="8"/>
      <name val="Calibri"/>
      <family val="2"/>
      <charset val="204"/>
      <scheme val="minor"/>
    </font>
    <font>
      <u/>
      <sz val="10"/>
      <color indexed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15" fillId="0" borderId="0" applyNumberForma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/>
    <xf numFmtId="9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0" fontId="0" fillId="0" borderId="8" xfId="0" applyBorder="1"/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0" fillId="3" borderId="0" xfId="0" applyFont="1" applyFill="1" applyAlignment="1">
      <alignment horizontal="center" vertical="center" wrapText="1"/>
    </xf>
    <xf numFmtId="14" fontId="10" fillId="3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0" fontId="15" fillId="0" borderId="0" xfId="2"/>
    <xf numFmtId="0" fontId="2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" xfId="1" xr:uid="{528B7333-339C-4F97-BBF7-2FD61487092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0</xdr:rowOff>
    </xdr:from>
    <xdr:to>
      <xdr:col>1</xdr:col>
      <xdr:colOff>381000</xdr:colOff>
      <xdr:row>12</xdr:row>
      <xdr:rowOff>28575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366825"/>
          <a:ext cx="38100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600075</xdr:colOff>
      <xdr:row>17</xdr:row>
      <xdr:rowOff>38100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6262925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600075</xdr:colOff>
      <xdr:row>22</xdr:row>
      <xdr:rowOff>38100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3159025"/>
          <a:ext cx="60007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8"/>
  <sheetViews>
    <sheetView tabSelected="1" view="pageBreakPreview" zoomScale="140" zoomScaleNormal="100" zoomScaleSheetLayoutView="140" workbookViewId="0">
      <selection activeCell="E16" sqref="E16"/>
    </sheetView>
  </sheetViews>
  <sheetFormatPr defaultRowHeight="15.75" x14ac:dyDescent="0.25"/>
  <cols>
    <col min="1" max="1" width="5" style="3" customWidth="1"/>
    <col min="2" max="2" width="48.7109375" style="3" customWidth="1"/>
    <col min="3" max="3" width="10.7109375" style="3" customWidth="1"/>
    <col min="4" max="4" width="10.28515625" style="3" customWidth="1"/>
    <col min="5" max="5" width="11.5703125" style="3" customWidth="1"/>
    <col min="6" max="16384" width="9.140625" style="3"/>
  </cols>
  <sheetData>
    <row r="1" spans="1:5" ht="10.5" customHeight="1" x14ac:dyDescent="0.25">
      <c r="D1" s="24" t="s">
        <v>0</v>
      </c>
    </row>
    <row r="2" spans="1:5" ht="12" customHeight="1" x14ac:dyDescent="0.25">
      <c r="D2" s="24" t="s">
        <v>1</v>
      </c>
    </row>
    <row r="3" spans="1:5" ht="10.5" customHeight="1" x14ac:dyDescent="0.25">
      <c r="D3" s="24" t="s">
        <v>2</v>
      </c>
    </row>
    <row r="4" spans="1:5" ht="9" customHeight="1" x14ac:dyDescent="0.25">
      <c r="D4" s="24" t="s">
        <v>3</v>
      </c>
    </row>
    <row r="5" spans="1:5" ht="12.75" customHeight="1" x14ac:dyDescent="0.25">
      <c r="D5" s="24" t="s">
        <v>4</v>
      </c>
    </row>
    <row r="6" spans="1:5" x14ac:dyDescent="0.25">
      <c r="A6" s="12"/>
    </row>
    <row r="7" spans="1:5" x14ac:dyDescent="0.25">
      <c r="A7" s="13"/>
    </row>
    <row r="8" spans="1:5" x14ac:dyDescent="0.25">
      <c r="A8" s="63" t="s">
        <v>193</v>
      </c>
      <c r="B8" s="63"/>
      <c r="C8" s="63"/>
      <c r="D8" s="63"/>
    </row>
    <row r="9" spans="1:5" x14ac:dyDescent="0.25">
      <c r="A9" s="63" t="s">
        <v>303</v>
      </c>
      <c r="B9" s="63"/>
      <c r="C9" s="63"/>
      <c r="D9" s="63"/>
    </row>
    <row r="10" spans="1:5" x14ac:dyDescent="0.25">
      <c r="A10" s="14"/>
    </row>
    <row r="11" spans="1:5" x14ac:dyDescent="0.25">
      <c r="A11" s="63" t="s">
        <v>5</v>
      </c>
      <c r="B11" s="63"/>
      <c r="C11" s="63"/>
      <c r="D11" s="63"/>
    </row>
    <row r="12" spans="1:5" ht="12" customHeight="1" x14ac:dyDescent="0.25">
      <c r="A12" s="13"/>
    </row>
    <row r="13" spans="1:5" ht="79.5" customHeight="1" x14ac:dyDescent="0.25">
      <c r="A13" s="64" t="s">
        <v>220</v>
      </c>
      <c r="B13" s="64"/>
      <c r="C13" s="64"/>
      <c r="D13" s="64"/>
      <c r="E13" s="64"/>
    </row>
    <row r="14" spans="1:5" x14ac:dyDescent="0.25">
      <c r="A14" s="13"/>
    </row>
    <row r="15" spans="1:5" ht="31.5" x14ac:dyDescent="0.25">
      <c r="A15" s="4" t="s">
        <v>179</v>
      </c>
      <c r="B15" s="4" t="s">
        <v>95</v>
      </c>
      <c r="C15" s="4" t="s">
        <v>219</v>
      </c>
      <c r="D15" s="4" t="s">
        <v>304</v>
      </c>
      <c r="E15" s="4" t="s">
        <v>223</v>
      </c>
    </row>
    <row r="16" spans="1:5" ht="42" customHeight="1" x14ac:dyDescent="0.25">
      <c r="A16" s="4" t="s">
        <v>180</v>
      </c>
      <c r="B16" s="5" t="s">
        <v>181</v>
      </c>
      <c r="C16" s="9">
        <f>SUM(C18:C21)</f>
        <v>32</v>
      </c>
      <c r="D16" s="9">
        <f>SUM(D18:D21)</f>
        <v>38</v>
      </c>
      <c r="E16" s="26">
        <f>D16*100/C16-100</f>
        <v>18.75</v>
      </c>
    </row>
    <row r="17" spans="1:5" x14ac:dyDescent="0.25">
      <c r="A17" s="4" t="s">
        <v>182</v>
      </c>
      <c r="B17" s="5" t="s">
        <v>183</v>
      </c>
      <c r="C17" s="9"/>
      <c r="D17" s="9"/>
      <c r="E17" s="26"/>
    </row>
    <row r="18" spans="1:5" x14ac:dyDescent="0.25">
      <c r="A18" s="4"/>
      <c r="B18" s="5" t="s">
        <v>22</v>
      </c>
      <c r="C18" s="9">
        <v>0</v>
      </c>
      <c r="D18" s="9">
        <v>0</v>
      </c>
      <c r="E18" s="26"/>
    </row>
    <row r="19" spans="1:5" x14ac:dyDescent="0.25">
      <c r="A19" s="4"/>
      <c r="B19" s="5" t="s">
        <v>23</v>
      </c>
      <c r="C19" s="9">
        <v>3</v>
      </c>
      <c r="D19" s="9">
        <v>3</v>
      </c>
      <c r="E19" s="26">
        <f t="shared" ref="E19:E28" si="0">D19*100/C19-100</f>
        <v>0</v>
      </c>
    </row>
    <row r="20" spans="1:5" x14ac:dyDescent="0.25">
      <c r="A20" s="4"/>
      <c r="B20" s="5" t="s">
        <v>24</v>
      </c>
      <c r="C20" s="9">
        <v>28</v>
      </c>
      <c r="D20" s="9">
        <v>34</v>
      </c>
      <c r="E20" s="26">
        <f t="shared" si="0"/>
        <v>21.428571428571431</v>
      </c>
    </row>
    <row r="21" spans="1:5" x14ac:dyDescent="0.25">
      <c r="A21" s="4"/>
      <c r="B21" s="5" t="s">
        <v>25</v>
      </c>
      <c r="C21" s="9">
        <v>1</v>
      </c>
      <c r="D21" s="9">
        <v>1</v>
      </c>
      <c r="E21" s="26">
        <v>100</v>
      </c>
    </row>
    <row r="22" spans="1:5" x14ac:dyDescent="0.25">
      <c r="A22" s="4" t="s">
        <v>184</v>
      </c>
      <c r="B22" s="5" t="s">
        <v>185</v>
      </c>
      <c r="C22" s="9"/>
      <c r="D22" s="9"/>
      <c r="E22" s="26"/>
    </row>
    <row r="23" spans="1:5" x14ac:dyDescent="0.25">
      <c r="A23" s="4"/>
      <c r="B23" s="5" t="s">
        <v>186</v>
      </c>
      <c r="C23" s="9">
        <v>2</v>
      </c>
      <c r="D23" s="57">
        <v>2</v>
      </c>
      <c r="E23" s="26">
        <f t="shared" si="0"/>
        <v>0</v>
      </c>
    </row>
    <row r="24" spans="1:5" x14ac:dyDescent="0.25">
      <c r="A24" s="4"/>
      <c r="B24" s="5" t="s">
        <v>187</v>
      </c>
      <c r="C24" s="9">
        <v>3</v>
      </c>
      <c r="D24" s="57">
        <v>3</v>
      </c>
      <c r="E24" s="26">
        <f t="shared" si="0"/>
        <v>0</v>
      </c>
    </row>
    <row r="25" spans="1:5" x14ac:dyDescent="0.25">
      <c r="A25" s="4"/>
      <c r="B25" s="5" t="s">
        <v>188</v>
      </c>
      <c r="C25" s="9">
        <f>C16-C23-C24</f>
        <v>27</v>
      </c>
      <c r="D25" s="57">
        <f>D16-D23-D24</f>
        <v>33</v>
      </c>
      <c r="E25" s="26">
        <f t="shared" si="0"/>
        <v>22.222222222222229</v>
      </c>
    </row>
    <row r="26" spans="1:5" x14ac:dyDescent="0.25">
      <c r="A26" s="4" t="s">
        <v>189</v>
      </c>
      <c r="B26" s="5" t="s">
        <v>190</v>
      </c>
      <c r="C26" s="9"/>
      <c r="D26" s="57"/>
      <c r="E26" s="26"/>
    </row>
    <row r="27" spans="1:5" x14ac:dyDescent="0.25">
      <c r="A27" s="4"/>
      <c r="B27" s="5" t="s">
        <v>191</v>
      </c>
      <c r="C27" s="9">
        <v>0</v>
      </c>
      <c r="D27" s="57">
        <v>0</v>
      </c>
      <c r="E27" s="26">
        <v>100</v>
      </c>
    </row>
    <row r="28" spans="1:5" x14ac:dyDescent="0.25">
      <c r="A28" s="4"/>
      <c r="B28" s="5" t="s">
        <v>177</v>
      </c>
      <c r="C28" s="9">
        <f>C16</f>
        <v>32</v>
      </c>
      <c r="D28" s="57">
        <f>D16</f>
        <v>38</v>
      </c>
      <c r="E28" s="26">
        <f t="shared" si="0"/>
        <v>18.75</v>
      </c>
    </row>
    <row r="29" spans="1:5" x14ac:dyDescent="0.25">
      <c r="A29" s="13"/>
    </row>
    <row r="42" spans="1:4" ht="63.75" customHeight="1" x14ac:dyDescent="0.25">
      <c r="A42" s="15"/>
      <c r="B42" s="15"/>
      <c r="C42" s="15"/>
      <c r="D42" s="15"/>
    </row>
    <row r="43" spans="1:4" ht="63.75" customHeight="1" x14ac:dyDescent="0.25">
      <c r="A43" s="15"/>
      <c r="B43" s="15"/>
      <c r="C43" s="15"/>
      <c r="D43" s="15"/>
    </row>
    <row r="44" spans="1:4" ht="63.75" customHeight="1" x14ac:dyDescent="0.25">
      <c r="A44" s="15"/>
      <c r="B44" s="15"/>
      <c r="C44" s="15"/>
      <c r="D44" s="15"/>
    </row>
    <row r="45" spans="1:4" ht="63.75" customHeight="1" x14ac:dyDescent="0.25">
      <c r="A45" s="15"/>
      <c r="B45" s="15"/>
      <c r="C45" s="15"/>
      <c r="D45" s="15"/>
    </row>
    <row r="46" spans="1:4" ht="51" customHeight="1" x14ac:dyDescent="0.25"/>
    <row r="48" spans="1:4" x14ac:dyDescent="0.25">
      <c r="A48" s="13"/>
    </row>
  </sheetData>
  <mergeCells count="4">
    <mergeCell ref="A8:D8"/>
    <mergeCell ref="A9:D9"/>
    <mergeCell ref="A11:D11"/>
    <mergeCell ref="A13:E13"/>
  </mergeCells>
  <pageMargins left="0.98425196850393704" right="0.39370078740157483" top="0.39370078740157483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"/>
  <sheetViews>
    <sheetView view="pageBreakPreview" zoomScale="115" zoomScaleNormal="100" zoomScaleSheetLayoutView="115" workbookViewId="0">
      <selection activeCell="A4" sqref="A4:K4"/>
    </sheetView>
  </sheetViews>
  <sheetFormatPr defaultRowHeight="15" x14ac:dyDescent="0.25"/>
  <cols>
    <col min="1" max="1" width="14.7109375" customWidth="1"/>
    <col min="2" max="2" width="16.28515625" customWidth="1"/>
    <col min="3" max="3" width="7.7109375" customWidth="1"/>
    <col min="4" max="7" width="11.7109375" customWidth="1"/>
    <col min="8" max="11" width="14.7109375" customWidth="1"/>
  </cols>
  <sheetData>
    <row r="1" spans="1:11" ht="65.25" customHeight="1" x14ac:dyDescent="0.25">
      <c r="A1" s="64" t="s">
        <v>277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45" customHeight="1" x14ac:dyDescent="0.25">
      <c r="A2" s="64" t="s">
        <v>308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x14ac:dyDescent="0.25">
      <c r="A3" s="61" t="s">
        <v>309</v>
      </c>
    </row>
    <row r="4" spans="1:11" ht="59.25" customHeight="1" x14ac:dyDescent="0.25">
      <c r="A4" s="78" t="s">
        <v>315</v>
      </c>
      <c r="B4" s="78"/>
      <c r="C4" s="78"/>
      <c r="D4" s="78"/>
      <c r="E4" s="78"/>
      <c r="F4" s="78"/>
      <c r="G4" s="78"/>
      <c r="H4" s="78"/>
      <c r="I4" s="78"/>
      <c r="J4" s="78"/>
      <c r="K4" s="78"/>
    </row>
  </sheetData>
  <mergeCells count="3">
    <mergeCell ref="A1:K1"/>
    <mergeCell ref="A2:K2"/>
    <mergeCell ref="A4:K4"/>
  </mergeCells>
  <pageMargins left="0.98425196850393704" right="0.39370078740157483" top="0.39370078740157483" bottom="0.39370078740157483" header="0.31496062992125984" footer="0.31496062992125984"/>
  <pageSetup paperSize="9" scale="6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0A802-E536-4DB5-937B-0EE0370541BA}">
  <dimension ref="A1:K23"/>
  <sheetViews>
    <sheetView view="pageBreakPreview" topLeftCell="A4" zoomScale="115" zoomScaleNormal="100" zoomScaleSheetLayoutView="115" workbookViewId="0">
      <selection activeCell="E6" sqref="E6"/>
    </sheetView>
  </sheetViews>
  <sheetFormatPr defaultRowHeight="15" x14ac:dyDescent="0.25"/>
  <cols>
    <col min="1" max="1" width="14.7109375" customWidth="1"/>
    <col min="2" max="2" width="16.28515625" customWidth="1"/>
    <col min="3" max="3" width="7.7109375" customWidth="1"/>
    <col min="4" max="7" width="11.7109375" customWidth="1"/>
    <col min="8" max="11" width="14.7109375" customWidth="1"/>
  </cols>
  <sheetData>
    <row r="1" spans="1:11" ht="65.25" customHeight="1" x14ac:dyDescent="0.25">
      <c r="A1" s="64" t="s">
        <v>277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5.75" x14ac:dyDescent="0.25">
      <c r="A2" s="1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1.5" customHeight="1" x14ac:dyDescent="0.25">
      <c r="A3" s="68" t="s">
        <v>48</v>
      </c>
      <c r="B3" s="68"/>
      <c r="C3" s="68"/>
      <c r="D3" s="68">
        <v>15</v>
      </c>
      <c r="E3" s="68"/>
      <c r="F3" s="68">
        <v>150</v>
      </c>
      <c r="G3" s="68"/>
      <c r="H3" s="68">
        <v>250</v>
      </c>
      <c r="I3" s="68"/>
      <c r="J3" s="68">
        <v>670</v>
      </c>
      <c r="K3" s="68"/>
    </row>
    <row r="4" spans="1:11" ht="15.75" x14ac:dyDescent="0.25">
      <c r="A4" s="68" t="s">
        <v>49</v>
      </c>
      <c r="B4" s="68"/>
      <c r="C4" s="68"/>
      <c r="D4" s="4" t="s">
        <v>50</v>
      </c>
      <c r="E4" s="4" t="s">
        <v>51</v>
      </c>
      <c r="F4" s="4" t="s">
        <v>50</v>
      </c>
      <c r="G4" s="4" t="s">
        <v>51</v>
      </c>
      <c r="H4" s="4" t="s">
        <v>50</v>
      </c>
      <c r="I4" s="4" t="s">
        <v>51</v>
      </c>
      <c r="J4" s="4" t="s">
        <v>50</v>
      </c>
      <c r="K4" s="4" t="s">
        <v>51</v>
      </c>
    </row>
    <row r="5" spans="1:11" ht="97.5" customHeight="1" x14ac:dyDescent="0.25">
      <c r="A5" s="4" t="s">
        <v>52</v>
      </c>
      <c r="B5" s="4" t="s">
        <v>53</v>
      </c>
      <c r="C5" s="4" t="s">
        <v>54</v>
      </c>
      <c r="D5" s="55"/>
      <c r="E5" s="55"/>
      <c r="F5" s="55"/>
      <c r="G5" s="55"/>
      <c r="H5" s="55"/>
      <c r="I5" s="55"/>
      <c r="J5" s="55"/>
      <c r="K5" s="55"/>
    </row>
    <row r="6" spans="1:11" ht="31.5" customHeight="1" x14ac:dyDescent="0.25">
      <c r="A6" s="68" t="s">
        <v>55</v>
      </c>
      <c r="B6" s="68" t="s">
        <v>56</v>
      </c>
      <c r="C6" s="4" t="s">
        <v>57</v>
      </c>
      <c r="D6" s="56" t="s">
        <v>279</v>
      </c>
      <c r="E6" s="56">
        <v>550</v>
      </c>
      <c r="F6" s="56" t="s">
        <v>279</v>
      </c>
      <c r="G6" s="56" t="s">
        <v>279</v>
      </c>
      <c r="H6" s="56" t="s">
        <v>283</v>
      </c>
      <c r="I6" s="56" t="s">
        <v>280</v>
      </c>
      <c r="J6" s="56" t="s">
        <v>283</v>
      </c>
      <c r="K6" s="56" t="s">
        <v>280</v>
      </c>
    </row>
    <row r="7" spans="1:11" ht="15.75" x14ac:dyDescent="0.25">
      <c r="A7" s="68"/>
      <c r="B7" s="68"/>
      <c r="C7" s="4" t="s">
        <v>58</v>
      </c>
      <c r="D7" s="56" t="s">
        <v>279</v>
      </c>
      <c r="E7" s="56">
        <v>550</v>
      </c>
      <c r="F7" s="56" t="s">
        <v>279</v>
      </c>
      <c r="G7" s="56" t="s">
        <v>279</v>
      </c>
      <c r="H7" s="56" t="s">
        <v>283</v>
      </c>
      <c r="I7" s="56" t="s">
        <v>280</v>
      </c>
      <c r="J7" s="56" t="s">
        <v>283</v>
      </c>
      <c r="K7" s="56" t="s">
        <v>280</v>
      </c>
    </row>
    <row r="8" spans="1:11" ht="19.5" customHeight="1" x14ac:dyDescent="0.25">
      <c r="A8" s="68"/>
      <c r="B8" s="68" t="s">
        <v>59</v>
      </c>
      <c r="C8" s="4" t="s">
        <v>57</v>
      </c>
      <c r="D8" s="56" t="s">
        <v>278</v>
      </c>
      <c r="E8" s="56">
        <v>550</v>
      </c>
      <c r="F8" s="56" t="s">
        <v>278</v>
      </c>
      <c r="G8" s="56" t="s">
        <v>278</v>
      </c>
      <c r="H8" s="56" t="s">
        <v>282</v>
      </c>
      <c r="I8" s="56" t="s">
        <v>281</v>
      </c>
      <c r="J8" s="56" t="s">
        <v>282</v>
      </c>
      <c r="K8" s="56" t="s">
        <v>281</v>
      </c>
    </row>
    <row r="9" spans="1:11" ht="19.5" customHeight="1" x14ac:dyDescent="0.25">
      <c r="A9" s="68"/>
      <c r="B9" s="68"/>
      <c r="C9" s="4" t="s">
        <v>58</v>
      </c>
      <c r="D9" s="56" t="s">
        <v>278</v>
      </c>
      <c r="E9" s="56">
        <v>550</v>
      </c>
      <c r="F9" s="56" t="s">
        <v>278</v>
      </c>
      <c r="G9" s="56" t="s">
        <v>278</v>
      </c>
      <c r="H9" s="56" t="s">
        <v>282</v>
      </c>
      <c r="I9" s="56" t="s">
        <v>280</v>
      </c>
      <c r="J9" s="56" t="s">
        <v>282</v>
      </c>
      <c r="K9" s="56" t="s">
        <v>281</v>
      </c>
    </row>
    <row r="10" spans="1:11" ht="15.75" x14ac:dyDescent="0.25">
      <c r="A10" s="68">
        <v>750</v>
      </c>
      <c r="B10" s="68" t="s">
        <v>56</v>
      </c>
      <c r="C10" s="4" t="s">
        <v>57</v>
      </c>
      <c r="D10" s="56" t="s">
        <v>279</v>
      </c>
      <c r="E10" s="56" t="s">
        <v>279</v>
      </c>
      <c r="F10" s="56" t="s">
        <v>279</v>
      </c>
      <c r="G10" s="56" t="s">
        <v>279</v>
      </c>
      <c r="H10" s="56" t="s">
        <v>285</v>
      </c>
      <c r="I10" s="56" t="s">
        <v>284</v>
      </c>
      <c r="J10" s="56" t="s">
        <v>297</v>
      </c>
      <c r="K10" s="56" t="s">
        <v>296</v>
      </c>
    </row>
    <row r="11" spans="1:11" ht="15.75" x14ac:dyDescent="0.25">
      <c r="A11" s="68"/>
      <c r="B11" s="68"/>
      <c r="C11" s="4" t="s">
        <v>58</v>
      </c>
      <c r="D11" s="56" t="s">
        <v>279</v>
      </c>
      <c r="E11" s="56" t="s">
        <v>279</v>
      </c>
      <c r="F11" s="56" t="s">
        <v>279</v>
      </c>
      <c r="G11" s="56" t="s">
        <v>279</v>
      </c>
      <c r="H11" s="56" t="s">
        <v>285</v>
      </c>
      <c r="I11" s="56" t="s">
        <v>284</v>
      </c>
      <c r="J11" s="56" t="s">
        <v>297</v>
      </c>
      <c r="K11" s="56" t="s">
        <v>296</v>
      </c>
    </row>
    <row r="12" spans="1:11" ht="15.75" x14ac:dyDescent="0.25">
      <c r="A12" s="68"/>
      <c r="B12" s="68" t="s">
        <v>59</v>
      </c>
      <c r="C12" s="4" t="s">
        <v>57</v>
      </c>
      <c r="D12" s="56" t="s">
        <v>278</v>
      </c>
      <c r="E12" s="56" t="s">
        <v>278</v>
      </c>
      <c r="F12" s="56" t="s">
        <v>278</v>
      </c>
      <c r="G12" s="56" t="s">
        <v>278</v>
      </c>
      <c r="H12" s="56" t="s">
        <v>287</v>
      </c>
      <c r="I12" s="56" t="s">
        <v>286</v>
      </c>
      <c r="J12" s="56" t="s">
        <v>287</v>
      </c>
      <c r="K12" s="56" t="s">
        <v>286</v>
      </c>
    </row>
    <row r="13" spans="1:11" ht="15.75" x14ac:dyDescent="0.25">
      <c r="A13" s="68"/>
      <c r="B13" s="68"/>
      <c r="C13" s="4" t="s">
        <v>58</v>
      </c>
      <c r="D13" s="56" t="s">
        <v>278</v>
      </c>
      <c r="E13" s="56" t="s">
        <v>278</v>
      </c>
      <c r="F13" s="56" t="s">
        <v>278</v>
      </c>
      <c r="G13" s="56" t="s">
        <v>278</v>
      </c>
      <c r="H13" s="56" t="s">
        <v>287</v>
      </c>
      <c r="I13" s="56" t="s">
        <v>286</v>
      </c>
      <c r="J13" s="56" t="s">
        <v>287</v>
      </c>
      <c r="K13" s="56" t="s">
        <v>286</v>
      </c>
    </row>
    <row r="14" spans="1:11" ht="15.75" x14ac:dyDescent="0.25">
      <c r="A14" s="68">
        <v>1000</v>
      </c>
      <c r="B14" s="68" t="s">
        <v>56</v>
      </c>
      <c r="C14" s="4" t="s">
        <v>57</v>
      </c>
      <c r="D14" s="56" t="s">
        <v>279</v>
      </c>
      <c r="E14" s="56" t="s">
        <v>279</v>
      </c>
      <c r="F14" s="56" t="s">
        <v>279</v>
      </c>
      <c r="G14" s="56" t="s">
        <v>279</v>
      </c>
      <c r="H14" s="56" t="s">
        <v>289</v>
      </c>
      <c r="I14" s="56" t="s">
        <v>288</v>
      </c>
      <c r="J14" s="56" t="s">
        <v>299</v>
      </c>
      <c r="K14" s="56" t="s">
        <v>298</v>
      </c>
    </row>
    <row r="15" spans="1:11" ht="15.75" x14ac:dyDescent="0.25">
      <c r="A15" s="68"/>
      <c r="B15" s="68"/>
      <c r="C15" s="4" t="s">
        <v>58</v>
      </c>
      <c r="D15" s="56" t="s">
        <v>279</v>
      </c>
      <c r="E15" s="56" t="s">
        <v>279</v>
      </c>
      <c r="F15" s="56" t="s">
        <v>279</v>
      </c>
      <c r="G15" s="56" t="s">
        <v>279</v>
      </c>
      <c r="H15" s="56" t="s">
        <v>289</v>
      </c>
      <c r="I15" s="56" t="s">
        <v>288</v>
      </c>
      <c r="J15" s="56" t="s">
        <v>299</v>
      </c>
      <c r="K15" s="56" t="s">
        <v>298</v>
      </c>
    </row>
    <row r="16" spans="1:11" ht="15.75" x14ac:dyDescent="0.25">
      <c r="A16" s="68"/>
      <c r="B16" s="68" t="s">
        <v>59</v>
      </c>
      <c r="C16" s="4" t="s">
        <v>57</v>
      </c>
      <c r="D16" s="56" t="s">
        <v>278</v>
      </c>
      <c r="E16" s="56" t="s">
        <v>278</v>
      </c>
      <c r="F16" s="56" t="s">
        <v>278</v>
      </c>
      <c r="G16" s="56" t="s">
        <v>278</v>
      </c>
      <c r="H16" s="56" t="s">
        <v>290</v>
      </c>
      <c r="I16" s="56" t="s">
        <v>291</v>
      </c>
      <c r="J16" s="56" t="s">
        <v>290</v>
      </c>
      <c r="K16" s="56" t="s">
        <v>291</v>
      </c>
    </row>
    <row r="17" spans="1:11" ht="15.75" x14ac:dyDescent="0.25">
      <c r="A17" s="68"/>
      <c r="B17" s="68"/>
      <c r="C17" s="4" t="s">
        <v>58</v>
      </c>
      <c r="D17" s="56" t="s">
        <v>278</v>
      </c>
      <c r="E17" s="56" t="s">
        <v>278</v>
      </c>
      <c r="F17" s="56" t="s">
        <v>278</v>
      </c>
      <c r="G17" s="56" t="s">
        <v>278</v>
      </c>
      <c r="H17" s="56" t="s">
        <v>290</v>
      </c>
      <c r="I17" s="56" t="s">
        <v>291</v>
      </c>
      <c r="J17" s="56" t="s">
        <v>290</v>
      </c>
      <c r="K17" s="56" t="s">
        <v>291</v>
      </c>
    </row>
    <row r="18" spans="1:11" ht="15.75" x14ac:dyDescent="0.25">
      <c r="A18" s="68">
        <v>1250</v>
      </c>
      <c r="B18" s="68" t="s">
        <v>56</v>
      </c>
      <c r="C18" s="4" t="s">
        <v>57</v>
      </c>
      <c r="D18" s="56" t="s">
        <v>279</v>
      </c>
      <c r="E18" s="56" t="s">
        <v>279</v>
      </c>
      <c r="F18" s="56" t="s">
        <v>279</v>
      </c>
      <c r="G18" s="56" t="s">
        <v>279</v>
      </c>
      <c r="H18" s="56" t="s">
        <v>295</v>
      </c>
      <c r="I18" s="56" t="s">
        <v>292</v>
      </c>
      <c r="J18" s="56" t="s">
        <v>301</v>
      </c>
      <c r="K18" s="56" t="s">
        <v>300</v>
      </c>
    </row>
    <row r="19" spans="1:11" ht="15.75" x14ac:dyDescent="0.25">
      <c r="A19" s="68"/>
      <c r="B19" s="68"/>
      <c r="C19" s="4" t="s">
        <v>58</v>
      </c>
      <c r="D19" s="56" t="s">
        <v>279</v>
      </c>
      <c r="E19" s="56" t="s">
        <v>279</v>
      </c>
      <c r="F19" s="56" t="s">
        <v>279</v>
      </c>
      <c r="G19" s="56" t="s">
        <v>279</v>
      </c>
      <c r="H19" s="56" t="s">
        <v>295</v>
      </c>
      <c r="I19" s="56" t="s">
        <v>292</v>
      </c>
      <c r="J19" s="56" t="s">
        <v>301</v>
      </c>
      <c r="K19" s="56" t="s">
        <v>300</v>
      </c>
    </row>
    <row r="20" spans="1:11" ht="15.75" x14ac:dyDescent="0.25">
      <c r="A20" s="68"/>
      <c r="B20" s="68" t="s">
        <v>59</v>
      </c>
      <c r="C20" s="4" t="s">
        <v>57</v>
      </c>
      <c r="D20" s="56" t="s">
        <v>278</v>
      </c>
      <c r="E20" s="56" t="s">
        <v>278</v>
      </c>
      <c r="F20" s="56" t="s">
        <v>278</v>
      </c>
      <c r="G20" s="56" t="s">
        <v>278</v>
      </c>
      <c r="H20" s="56" t="s">
        <v>294</v>
      </c>
      <c r="I20" s="56" t="s">
        <v>293</v>
      </c>
      <c r="J20" s="56" t="s">
        <v>294</v>
      </c>
      <c r="K20" s="56" t="s">
        <v>293</v>
      </c>
    </row>
    <row r="21" spans="1:11" ht="15.75" x14ac:dyDescent="0.25">
      <c r="A21" s="68"/>
      <c r="B21" s="68"/>
      <c r="C21" s="4" t="s">
        <v>58</v>
      </c>
      <c r="D21" s="56" t="s">
        <v>278</v>
      </c>
      <c r="E21" s="56" t="s">
        <v>278</v>
      </c>
      <c r="F21" s="56" t="s">
        <v>278</v>
      </c>
      <c r="G21" s="56" t="s">
        <v>278</v>
      </c>
      <c r="H21" s="56" t="s">
        <v>294</v>
      </c>
      <c r="I21" s="56" t="s">
        <v>293</v>
      </c>
      <c r="J21" s="56" t="s">
        <v>294</v>
      </c>
      <c r="K21" s="56" t="s">
        <v>293</v>
      </c>
    </row>
    <row r="23" spans="1:11" ht="59.25" customHeight="1" x14ac:dyDescent="0.25">
      <c r="A23" s="78" t="s">
        <v>302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</row>
  </sheetData>
  <mergeCells count="20">
    <mergeCell ref="A1:K1"/>
    <mergeCell ref="A3:C3"/>
    <mergeCell ref="D3:E3"/>
    <mergeCell ref="F3:G3"/>
    <mergeCell ref="H3:I3"/>
    <mergeCell ref="J3:K3"/>
    <mergeCell ref="A4:C4"/>
    <mergeCell ref="A6:A9"/>
    <mergeCell ref="B6:B7"/>
    <mergeCell ref="B8:B9"/>
    <mergeCell ref="A10:A13"/>
    <mergeCell ref="B10:B11"/>
    <mergeCell ref="B12:B13"/>
    <mergeCell ref="A23:K23"/>
    <mergeCell ref="A14:A17"/>
    <mergeCell ref="B14:B15"/>
    <mergeCell ref="B16:B17"/>
    <mergeCell ref="A18:A21"/>
    <mergeCell ref="B18:B19"/>
    <mergeCell ref="B20:B21"/>
  </mergeCells>
  <pageMargins left="0.98425196850393704" right="0.39370078740157483" top="0.39370078740157483" bottom="0.39370078740157483" header="0.31496062992125984" footer="0.31496062992125984"/>
  <pageSetup paperSize="9"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U27"/>
  <sheetViews>
    <sheetView view="pageBreakPreview" zoomScaleNormal="100" zoomScaleSheetLayoutView="100" workbookViewId="0">
      <selection activeCell="K10" sqref="K10"/>
    </sheetView>
  </sheetViews>
  <sheetFormatPr defaultRowHeight="15.75" x14ac:dyDescent="0.25"/>
  <cols>
    <col min="1" max="1" width="9.140625" style="3"/>
    <col min="2" max="2" width="37.5703125" style="3" customWidth="1"/>
    <col min="3" max="4" width="7.28515625" style="3" customWidth="1"/>
    <col min="5" max="5" width="11.85546875" style="3" customWidth="1"/>
    <col min="6" max="7" width="7.28515625" style="19" customWidth="1"/>
    <col min="8" max="8" width="12.28515625" style="19" customWidth="1"/>
    <col min="9" max="10" width="7.28515625" style="3" customWidth="1"/>
    <col min="11" max="11" width="11.7109375" style="3" customWidth="1"/>
    <col min="12" max="13" width="7.28515625" style="3" customWidth="1"/>
    <col min="14" max="14" width="11.85546875" style="3" customWidth="1"/>
    <col min="15" max="16" width="7.28515625" style="3" customWidth="1"/>
    <col min="17" max="17" width="11.7109375" style="3" customWidth="1"/>
    <col min="18" max="16384" width="9.140625" style="3"/>
  </cols>
  <sheetData>
    <row r="1" spans="1:21" ht="66" customHeight="1" x14ac:dyDescent="0.25">
      <c r="A1" s="79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3" spans="1:21" x14ac:dyDescent="0.25">
      <c r="A3" s="80" t="s">
        <v>8</v>
      </c>
      <c r="B3" s="80" t="s">
        <v>61</v>
      </c>
      <c r="C3" s="68" t="s">
        <v>62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21" ht="51" customHeight="1" x14ac:dyDescent="0.25">
      <c r="A4" s="81"/>
      <c r="B4" s="81"/>
      <c r="C4" s="68" t="s">
        <v>63</v>
      </c>
      <c r="D4" s="68"/>
      <c r="E4" s="68"/>
      <c r="F4" s="68" t="s">
        <v>64</v>
      </c>
      <c r="G4" s="68"/>
      <c r="H4" s="68"/>
      <c r="I4" s="68" t="s">
        <v>65</v>
      </c>
      <c r="J4" s="68"/>
      <c r="K4" s="68"/>
      <c r="L4" s="68" t="s">
        <v>66</v>
      </c>
      <c r="M4" s="68"/>
      <c r="N4" s="68"/>
      <c r="O4" s="68" t="s">
        <v>67</v>
      </c>
      <c r="P4" s="68"/>
      <c r="Q4" s="68"/>
      <c r="R4" s="68" t="s">
        <v>30</v>
      </c>
      <c r="S4" s="68"/>
      <c r="T4" s="68" t="s">
        <v>242</v>
      </c>
      <c r="U4" s="68"/>
    </row>
    <row r="5" spans="1:21" ht="63" x14ac:dyDescent="0.25">
      <c r="A5" s="82"/>
      <c r="B5" s="82"/>
      <c r="C5" s="4" t="s">
        <v>238</v>
      </c>
      <c r="D5" s="4" t="s">
        <v>307</v>
      </c>
      <c r="E5" s="4" t="s">
        <v>36</v>
      </c>
      <c r="F5" s="4" t="s">
        <v>238</v>
      </c>
      <c r="G5" s="4" t="s">
        <v>307</v>
      </c>
      <c r="H5" s="25" t="s">
        <v>36</v>
      </c>
      <c r="I5" s="4" t="s">
        <v>238</v>
      </c>
      <c r="J5" s="4" t="s">
        <v>307</v>
      </c>
      <c r="K5" s="4" t="s">
        <v>36</v>
      </c>
      <c r="L5" s="4" t="s">
        <v>238</v>
      </c>
      <c r="M5" s="4" t="s">
        <v>307</v>
      </c>
      <c r="N5" s="4" t="s">
        <v>36</v>
      </c>
      <c r="O5" s="4" t="s">
        <v>238</v>
      </c>
      <c r="P5" s="4" t="s">
        <v>307</v>
      </c>
      <c r="Q5" s="4" t="s">
        <v>36</v>
      </c>
      <c r="R5" s="4" t="s">
        <v>238</v>
      </c>
      <c r="S5" s="4" t="s">
        <v>307</v>
      </c>
      <c r="T5" s="4" t="s">
        <v>238</v>
      </c>
      <c r="U5" s="4" t="s">
        <v>307</v>
      </c>
    </row>
    <row r="6" spans="1:21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25">
        <v>6</v>
      </c>
      <c r="G6" s="25">
        <v>7</v>
      </c>
      <c r="H6" s="25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15</v>
      </c>
      <c r="S6" s="4">
        <v>16</v>
      </c>
      <c r="T6" s="4">
        <v>15</v>
      </c>
      <c r="U6" s="4">
        <v>16</v>
      </c>
    </row>
    <row r="7" spans="1:21" ht="31.5" x14ac:dyDescent="0.25">
      <c r="A7" s="22" t="s">
        <v>141</v>
      </c>
      <c r="B7" s="6" t="s">
        <v>68</v>
      </c>
      <c r="C7" s="25">
        <f>SUM(C8:C13)</f>
        <v>3</v>
      </c>
      <c r="D7" s="25">
        <f>SUM(D8:D13)</f>
        <v>3</v>
      </c>
      <c r="E7" s="36">
        <f>D7-C7</f>
        <v>0</v>
      </c>
      <c r="F7" s="25">
        <f>SUM(F8:F13)</f>
        <v>1</v>
      </c>
      <c r="G7" s="25">
        <f>SUM(G8:G13)</f>
        <v>0</v>
      </c>
      <c r="H7" s="36">
        <f>G7-F7</f>
        <v>-1</v>
      </c>
      <c r="I7" s="25">
        <f>SUM(I8:I13)</f>
        <v>2</v>
      </c>
      <c r="J7" s="25">
        <f>SUM(J8:J13)</f>
        <v>0</v>
      </c>
      <c r="K7" s="36">
        <f>J7-I7</f>
        <v>-2</v>
      </c>
      <c r="L7" s="25">
        <f>SUM(L8:L13)</f>
        <v>1</v>
      </c>
      <c r="M7" s="25">
        <f>SUM(M8:M13)</f>
        <v>0</v>
      </c>
      <c r="N7" s="36">
        <f>M7-L7</f>
        <v>-1</v>
      </c>
      <c r="O7" s="25">
        <f>SUM(O8:O13)</f>
        <v>0</v>
      </c>
      <c r="P7" s="25">
        <f>SUM(P8:P13)</f>
        <v>0</v>
      </c>
      <c r="Q7" s="36">
        <f>P7-O7</f>
        <v>0</v>
      </c>
      <c r="R7" s="28">
        <f>C7+F7+I7+L7+O7</f>
        <v>7</v>
      </c>
      <c r="S7" s="28">
        <f>D7+G7+J7+M7+P7</f>
        <v>3</v>
      </c>
      <c r="T7" s="41">
        <f t="shared" ref="T7:U7" si="0">SUM(T8:T13)</f>
        <v>0</v>
      </c>
      <c r="U7" s="41">
        <f t="shared" si="0"/>
        <v>0</v>
      </c>
    </row>
    <row r="8" spans="1:21" ht="31.5" x14ac:dyDescent="0.25">
      <c r="A8" s="22" t="s">
        <v>142</v>
      </c>
      <c r="B8" s="5" t="s">
        <v>69</v>
      </c>
      <c r="C8" s="25">
        <v>2</v>
      </c>
      <c r="D8" s="25">
        <v>1</v>
      </c>
      <c r="E8" s="36">
        <f t="shared" ref="E8:E27" si="1">D8-C8</f>
        <v>-1</v>
      </c>
      <c r="F8" s="25">
        <v>0</v>
      </c>
      <c r="G8" s="25">
        <v>0</v>
      </c>
      <c r="H8" s="36">
        <f t="shared" ref="H8:H27" si="2">G8-F8</f>
        <v>0</v>
      </c>
      <c r="I8" s="25">
        <v>1</v>
      </c>
      <c r="J8" s="25">
        <v>0</v>
      </c>
      <c r="K8" s="36">
        <f t="shared" ref="K8:K27" si="3">J8-I8</f>
        <v>-1</v>
      </c>
      <c r="L8" s="25">
        <v>0</v>
      </c>
      <c r="M8" s="25">
        <v>0</v>
      </c>
      <c r="N8" s="36">
        <f t="shared" ref="N8:N27" si="4">M8-L8</f>
        <v>0</v>
      </c>
      <c r="O8" s="25">
        <v>0</v>
      </c>
      <c r="P8" s="25">
        <v>0</v>
      </c>
      <c r="Q8" s="36">
        <f t="shared" ref="Q8:Q27" si="5">P8-O8</f>
        <v>0</v>
      </c>
      <c r="R8" s="28">
        <f t="shared" ref="R8:R27" si="6">C8+F8+I8+L8+O8</f>
        <v>3</v>
      </c>
      <c r="S8" s="28">
        <f t="shared" ref="S8:S27" si="7">D8+G8+J8+M8+P8</f>
        <v>1</v>
      </c>
      <c r="T8" s="41">
        <f t="shared" ref="T8:U8" si="8">SUM(T9:T14)</f>
        <v>0</v>
      </c>
      <c r="U8" s="41">
        <f t="shared" si="8"/>
        <v>0</v>
      </c>
    </row>
    <row r="9" spans="1:21" ht="31.5" x14ac:dyDescent="0.25">
      <c r="A9" s="22" t="s">
        <v>143</v>
      </c>
      <c r="B9" s="5" t="s">
        <v>70</v>
      </c>
      <c r="C9" s="25">
        <v>1</v>
      </c>
      <c r="D9" s="25">
        <v>0</v>
      </c>
      <c r="E9" s="36">
        <f t="shared" si="1"/>
        <v>-1</v>
      </c>
      <c r="F9" s="25">
        <v>0</v>
      </c>
      <c r="G9" s="25">
        <v>0</v>
      </c>
      <c r="H9" s="36">
        <f t="shared" si="2"/>
        <v>0</v>
      </c>
      <c r="I9" s="25">
        <v>1</v>
      </c>
      <c r="J9" s="25">
        <v>0</v>
      </c>
      <c r="K9" s="36">
        <f t="shared" si="3"/>
        <v>-1</v>
      </c>
      <c r="L9" s="25">
        <v>1</v>
      </c>
      <c r="M9" s="25">
        <v>0</v>
      </c>
      <c r="N9" s="36">
        <f t="shared" si="4"/>
        <v>-1</v>
      </c>
      <c r="O9" s="25">
        <v>0</v>
      </c>
      <c r="P9" s="25">
        <v>0</v>
      </c>
      <c r="Q9" s="36">
        <f t="shared" si="5"/>
        <v>0</v>
      </c>
      <c r="R9" s="28">
        <f t="shared" si="6"/>
        <v>3</v>
      </c>
      <c r="S9" s="28">
        <f t="shared" si="7"/>
        <v>0</v>
      </c>
      <c r="T9" s="41">
        <f t="shared" ref="T9:U9" si="9">SUM(T10:T15)</f>
        <v>0</v>
      </c>
      <c r="U9" s="41">
        <f t="shared" si="9"/>
        <v>0</v>
      </c>
    </row>
    <row r="10" spans="1:21" ht="31.5" x14ac:dyDescent="0.25">
      <c r="A10" s="22" t="s">
        <v>144</v>
      </c>
      <c r="B10" s="5" t="s">
        <v>71</v>
      </c>
      <c r="C10" s="25">
        <v>0</v>
      </c>
      <c r="D10" s="25">
        <v>2</v>
      </c>
      <c r="E10" s="36">
        <f t="shared" si="1"/>
        <v>2</v>
      </c>
      <c r="F10" s="25">
        <v>1</v>
      </c>
      <c r="G10" s="25">
        <v>0</v>
      </c>
      <c r="H10" s="36">
        <f t="shared" si="2"/>
        <v>-1</v>
      </c>
      <c r="I10" s="25">
        <v>0</v>
      </c>
      <c r="J10" s="25">
        <v>0</v>
      </c>
      <c r="K10" s="36">
        <f t="shared" si="3"/>
        <v>0</v>
      </c>
      <c r="L10" s="25">
        <v>0</v>
      </c>
      <c r="M10" s="25">
        <v>0</v>
      </c>
      <c r="N10" s="36">
        <f t="shared" si="4"/>
        <v>0</v>
      </c>
      <c r="O10" s="25">
        <v>0</v>
      </c>
      <c r="P10" s="25">
        <v>0</v>
      </c>
      <c r="Q10" s="36">
        <f t="shared" si="5"/>
        <v>0</v>
      </c>
      <c r="R10" s="28">
        <f t="shared" si="6"/>
        <v>1</v>
      </c>
      <c r="S10" s="28">
        <f t="shared" si="7"/>
        <v>2</v>
      </c>
      <c r="T10" s="41">
        <f t="shared" ref="T10:U10" si="10">SUM(T11:T16)</f>
        <v>0</v>
      </c>
      <c r="U10" s="41">
        <f t="shared" si="10"/>
        <v>0</v>
      </c>
    </row>
    <row r="11" spans="1:21" x14ac:dyDescent="0.25">
      <c r="A11" s="22" t="s">
        <v>145</v>
      </c>
      <c r="B11" s="5" t="s">
        <v>72</v>
      </c>
      <c r="C11" s="25">
        <v>0</v>
      </c>
      <c r="D11" s="25">
        <f>'4.9 '!M12</f>
        <v>0</v>
      </c>
      <c r="E11" s="36">
        <f t="shared" si="1"/>
        <v>0</v>
      </c>
      <c r="F11" s="25">
        <v>0</v>
      </c>
      <c r="G11" s="25">
        <v>0</v>
      </c>
      <c r="H11" s="36">
        <f t="shared" si="2"/>
        <v>0</v>
      </c>
      <c r="I11" s="25">
        <v>0</v>
      </c>
      <c r="J11" s="25">
        <v>0</v>
      </c>
      <c r="K11" s="36">
        <f t="shared" si="3"/>
        <v>0</v>
      </c>
      <c r="L11" s="25">
        <v>0</v>
      </c>
      <c r="M11" s="25">
        <v>0</v>
      </c>
      <c r="N11" s="36">
        <f t="shared" si="4"/>
        <v>0</v>
      </c>
      <c r="O11" s="25">
        <v>0</v>
      </c>
      <c r="P11" s="25">
        <v>0</v>
      </c>
      <c r="Q11" s="36">
        <f t="shared" si="5"/>
        <v>0</v>
      </c>
      <c r="R11" s="28">
        <f t="shared" si="6"/>
        <v>0</v>
      </c>
      <c r="S11" s="28">
        <f t="shared" si="7"/>
        <v>0</v>
      </c>
      <c r="T11" s="41">
        <f t="shared" ref="T11:U11" si="11">SUM(T12:T17)</f>
        <v>0</v>
      </c>
      <c r="U11" s="41">
        <f t="shared" si="11"/>
        <v>0</v>
      </c>
    </row>
    <row r="12" spans="1:21" ht="31.5" x14ac:dyDescent="0.25">
      <c r="A12" s="22" t="s">
        <v>146</v>
      </c>
      <c r="B12" s="5" t="s">
        <v>73</v>
      </c>
      <c r="C12" s="25">
        <v>0</v>
      </c>
      <c r="D12" s="25">
        <f>'4.9 '!N12</f>
        <v>0</v>
      </c>
      <c r="E12" s="36">
        <f t="shared" si="1"/>
        <v>0</v>
      </c>
      <c r="F12" s="25">
        <v>0</v>
      </c>
      <c r="G12" s="25">
        <v>0</v>
      </c>
      <c r="H12" s="36">
        <f t="shared" si="2"/>
        <v>0</v>
      </c>
      <c r="I12" s="25">
        <v>0</v>
      </c>
      <c r="J12" s="25">
        <v>0</v>
      </c>
      <c r="K12" s="36">
        <f t="shared" si="3"/>
        <v>0</v>
      </c>
      <c r="L12" s="25">
        <v>0</v>
      </c>
      <c r="M12" s="25">
        <v>0</v>
      </c>
      <c r="N12" s="36">
        <f t="shared" si="4"/>
        <v>0</v>
      </c>
      <c r="O12" s="25">
        <v>0</v>
      </c>
      <c r="P12" s="25">
        <v>0</v>
      </c>
      <c r="Q12" s="36">
        <f t="shared" si="5"/>
        <v>0</v>
      </c>
      <c r="R12" s="28">
        <f t="shared" si="6"/>
        <v>0</v>
      </c>
      <c r="S12" s="28">
        <f t="shared" si="7"/>
        <v>0</v>
      </c>
      <c r="T12" s="41">
        <f t="shared" ref="T12:U12" si="12">SUM(T13:T18)</f>
        <v>0</v>
      </c>
      <c r="U12" s="41">
        <f t="shared" si="12"/>
        <v>0</v>
      </c>
    </row>
    <row r="13" spans="1:21" x14ac:dyDescent="0.25">
      <c r="A13" s="22" t="s">
        <v>147</v>
      </c>
      <c r="B13" s="5" t="s">
        <v>74</v>
      </c>
      <c r="C13" s="25">
        <v>0</v>
      </c>
      <c r="D13" s="25">
        <v>0</v>
      </c>
      <c r="E13" s="36">
        <f t="shared" si="1"/>
        <v>0</v>
      </c>
      <c r="F13" s="25">
        <v>0</v>
      </c>
      <c r="G13" s="25">
        <v>0</v>
      </c>
      <c r="H13" s="36">
        <f t="shared" si="2"/>
        <v>0</v>
      </c>
      <c r="I13" s="25">
        <v>0</v>
      </c>
      <c r="J13" s="25">
        <v>0</v>
      </c>
      <c r="K13" s="36">
        <f t="shared" si="3"/>
        <v>0</v>
      </c>
      <c r="L13" s="25">
        <v>0</v>
      </c>
      <c r="M13" s="25">
        <v>0</v>
      </c>
      <c r="N13" s="36">
        <f t="shared" si="4"/>
        <v>0</v>
      </c>
      <c r="O13" s="25">
        <v>0</v>
      </c>
      <c r="P13" s="25">
        <v>0</v>
      </c>
      <c r="Q13" s="36">
        <f t="shared" si="5"/>
        <v>0</v>
      </c>
      <c r="R13" s="28">
        <f t="shared" si="6"/>
        <v>0</v>
      </c>
      <c r="S13" s="28">
        <f t="shared" si="7"/>
        <v>0</v>
      </c>
      <c r="T13" s="41">
        <f t="shared" ref="T13:U13" si="13">SUM(T14:T19)</f>
        <v>0</v>
      </c>
      <c r="U13" s="41">
        <f t="shared" si="13"/>
        <v>0</v>
      </c>
    </row>
    <row r="14" spans="1:21" x14ac:dyDescent="0.25">
      <c r="A14" s="22" t="s">
        <v>148</v>
      </c>
      <c r="B14" s="5" t="s">
        <v>75</v>
      </c>
      <c r="C14" s="25">
        <f>SUM(C15:C22)</f>
        <v>0</v>
      </c>
      <c r="D14" s="25">
        <f>SUM(D15:D22)</f>
        <v>0</v>
      </c>
      <c r="E14" s="36">
        <f t="shared" si="1"/>
        <v>0</v>
      </c>
      <c r="F14" s="25">
        <f>SUM(F15:F22)</f>
        <v>0</v>
      </c>
      <c r="G14" s="25">
        <f>SUM(G15:G22)</f>
        <v>0</v>
      </c>
      <c r="H14" s="36">
        <f t="shared" si="2"/>
        <v>0</v>
      </c>
      <c r="I14" s="25">
        <f>SUM(I15:I22)</f>
        <v>0</v>
      </c>
      <c r="J14" s="25">
        <f>SUM(J15:J22)</f>
        <v>0</v>
      </c>
      <c r="K14" s="36">
        <f t="shared" si="3"/>
        <v>0</v>
      </c>
      <c r="L14" s="25">
        <f>SUM(L15:L22)</f>
        <v>0</v>
      </c>
      <c r="M14" s="25">
        <f>SUM(M15:M22)</f>
        <v>0</v>
      </c>
      <c r="N14" s="36">
        <f t="shared" si="4"/>
        <v>0</v>
      </c>
      <c r="O14" s="25">
        <f>SUM(O15:O22)</f>
        <v>0</v>
      </c>
      <c r="P14" s="25">
        <f>SUM(P15:P22)</f>
        <v>0</v>
      </c>
      <c r="Q14" s="36">
        <f t="shared" si="5"/>
        <v>0</v>
      </c>
      <c r="R14" s="28">
        <f t="shared" si="6"/>
        <v>0</v>
      </c>
      <c r="S14" s="28">
        <f t="shared" si="7"/>
        <v>0</v>
      </c>
      <c r="T14" s="41">
        <f t="shared" ref="T14:U14" si="14">SUM(T15:T22)</f>
        <v>0</v>
      </c>
      <c r="U14" s="41">
        <f t="shared" si="14"/>
        <v>0</v>
      </c>
    </row>
    <row r="15" spans="1:21" ht="31.5" x14ac:dyDescent="0.25">
      <c r="A15" s="22" t="s">
        <v>140</v>
      </c>
      <c r="B15" s="5" t="s">
        <v>76</v>
      </c>
      <c r="C15" s="25">
        <v>0</v>
      </c>
      <c r="D15" s="25">
        <v>0</v>
      </c>
      <c r="E15" s="36">
        <f t="shared" si="1"/>
        <v>0</v>
      </c>
      <c r="F15" s="25">
        <v>0</v>
      </c>
      <c r="G15" s="25">
        <v>0</v>
      </c>
      <c r="H15" s="36">
        <f t="shared" si="2"/>
        <v>0</v>
      </c>
      <c r="I15" s="25">
        <v>0</v>
      </c>
      <c r="J15" s="25">
        <v>0</v>
      </c>
      <c r="K15" s="36">
        <f t="shared" si="3"/>
        <v>0</v>
      </c>
      <c r="L15" s="25">
        <v>0</v>
      </c>
      <c r="M15" s="25">
        <v>0</v>
      </c>
      <c r="N15" s="36">
        <f t="shared" si="4"/>
        <v>0</v>
      </c>
      <c r="O15" s="25">
        <v>0</v>
      </c>
      <c r="P15" s="25">
        <v>0</v>
      </c>
      <c r="Q15" s="36">
        <f t="shared" si="5"/>
        <v>0</v>
      </c>
      <c r="R15" s="28">
        <f t="shared" si="6"/>
        <v>0</v>
      </c>
      <c r="S15" s="28">
        <f t="shared" si="7"/>
        <v>0</v>
      </c>
      <c r="T15" s="41">
        <v>0</v>
      </c>
      <c r="U15" s="41">
        <v>0</v>
      </c>
    </row>
    <row r="16" spans="1:21" ht="31.5" x14ac:dyDescent="0.25">
      <c r="A16" s="22" t="s">
        <v>149</v>
      </c>
      <c r="B16" s="5" t="s">
        <v>77</v>
      </c>
      <c r="C16" s="25">
        <v>0</v>
      </c>
      <c r="D16" s="25">
        <v>0</v>
      </c>
      <c r="E16" s="36">
        <f t="shared" si="1"/>
        <v>0</v>
      </c>
      <c r="F16" s="25">
        <v>0</v>
      </c>
      <c r="G16" s="25">
        <v>0</v>
      </c>
      <c r="H16" s="36">
        <f t="shared" si="2"/>
        <v>0</v>
      </c>
      <c r="I16" s="25">
        <v>0</v>
      </c>
      <c r="J16" s="25">
        <v>0</v>
      </c>
      <c r="K16" s="36">
        <f t="shared" si="3"/>
        <v>0</v>
      </c>
      <c r="L16" s="25">
        <v>0</v>
      </c>
      <c r="M16" s="25">
        <v>0</v>
      </c>
      <c r="N16" s="36">
        <f t="shared" si="4"/>
        <v>0</v>
      </c>
      <c r="O16" s="25">
        <v>0</v>
      </c>
      <c r="P16" s="25">
        <v>0</v>
      </c>
      <c r="Q16" s="36">
        <f t="shared" si="5"/>
        <v>0</v>
      </c>
      <c r="R16" s="28">
        <f t="shared" si="6"/>
        <v>0</v>
      </c>
      <c r="S16" s="28">
        <f t="shared" si="7"/>
        <v>0</v>
      </c>
      <c r="T16" s="41">
        <v>0</v>
      </c>
      <c r="U16" s="41">
        <v>0</v>
      </c>
    </row>
    <row r="17" spans="1:21" x14ac:dyDescent="0.25">
      <c r="A17" s="22" t="s">
        <v>150</v>
      </c>
      <c r="B17" s="5" t="s">
        <v>78</v>
      </c>
      <c r="C17" s="25">
        <v>0</v>
      </c>
      <c r="D17" s="25">
        <v>0</v>
      </c>
      <c r="E17" s="36">
        <f t="shared" si="1"/>
        <v>0</v>
      </c>
      <c r="F17" s="25">
        <v>0</v>
      </c>
      <c r="G17" s="25">
        <v>0</v>
      </c>
      <c r="H17" s="36">
        <f t="shared" si="2"/>
        <v>0</v>
      </c>
      <c r="I17" s="25">
        <v>0</v>
      </c>
      <c r="J17" s="25">
        <v>0</v>
      </c>
      <c r="K17" s="36">
        <f t="shared" si="3"/>
        <v>0</v>
      </c>
      <c r="L17" s="25">
        <v>0</v>
      </c>
      <c r="M17" s="25">
        <v>0</v>
      </c>
      <c r="N17" s="36">
        <f t="shared" si="4"/>
        <v>0</v>
      </c>
      <c r="O17" s="25">
        <v>0</v>
      </c>
      <c r="P17" s="25">
        <v>0</v>
      </c>
      <c r="Q17" s="36">
        <f t="shared" si="5"/>
        <v>0</v>
      </c>
      <c r="R17" s="28">
        <f t="shared" si="6"/>
        <v>0</v>
      </c>
      <c r="S17" s="28">
        <f t="shared" si="7"/>
        <v>0</v>
      </c>
      <c r="T17" s="41">
        <v>0</v>
      </c>
      <c r="U17" s="41">
        <v>0</v>
      </c>
    </row>
    <row r="18" spans="1:21" ht="31.5" x14ac:dyDescent="0.25">
      <c r="A18" s="22" t="s">
        <v>151</v>
      </c>
      <c r="B18" s="5" t="s">
        <v>70</v>
      </c>
      <c r="C18" s="25">
        <v>0</v>
      </c>
      <c r="D18" s="25">
        <v>0</v>
      </c>
      <c r="E18" s="36">
        <f t="shared" si="1"/>
        <v>0</v>
      </c>
      <c r="F18" s="25">
        <v>0</v>
      </c>
      <c r="G18" s="25">
        <v>0</v>
      </c>
      <c r="H18" s="36">
        <f t="shared" si="2"/>
        <v>0</v>
      </c>
      <c r="I18" s="25">
        <v>0</v>
      </c>
      <c r="J18" s="25">
        <v>0</v>
      </c>
      <c r="K18" s="36">
        <f t="shared" si="3"/>
        <v>0</v>
      </c>
      <c r="L18" s="25">
        <v>0</v>
      </c>
      <c r="M18" s="25">
        <v>0</v>
      </c>
      <c r="N18" s="36">
        <f t="shared" si="4"/>
        <v>0</v>
      </c>
      <c r="O18" s="25">
        <v>0</v>
      </c>
      <c r="P18" s="25">
        <v>0</v>
      </c>
      <c r="Q18" s="36">
        <f t="shared" si="5"/>
        <v>0</v>
      </c>
      <c r="R18" s="28">
        <f t="shared" si="6"/>
        <v>0</v>
      </c>
      <c r="S18" s="28">
        <f t="shared" si="7"/>
        <v>0</v>
      </c>
      <c r="T18" s="41">
        <v>0</v>
      </c>
      <c r="U18" s="41">
        <v>0</v>
      </c>
    </row>
    <row r="19" spans="1:21" ht="31.5" x14ac:dyDescent="0.25">
      <c r="A19" s="22" t="s">
        <v>152</v>
      </c>
      <c r="B19" s="5" t="s">
        <v>71</v>
      </c>
      <c r="C19" s="25">
        <v>0</v>
      </c>
      <c r="D19" s="25">
        <v>0</v>
      </c>
      <c r="E19" s="36">
        <f t="shared" si="1"/>
        <v>0</v>
      </c>
      <c r="F19" s="25">
        <v>0</v>
      </c>
      <c r="G19" s="25">
        <v>0</v>
      </c>
      <c r="H19" s="36">
        <f t="shared" si="2"/>
        <v>0</v>
      </c>
      <c r="I19" s="25">
        <v>0</v>
      </c>
      <c r="J19" s="25">
        <v>0</v>
      </c>
      <c r="K19" s="36">
        <f t="shared" si="3"/>
        <v>0</v>
      </c>
      <c r="L19" s="25">
        <v>0</v>
      </c>
      <c r="M19" s="25">
        <v>0</v>
      </c>
      <c r="N19" s="36">
        <f t="shared" si="4"/>
        <v>0</v>
      </c>
      <c r="O19" s="25">
        <v>0</v>
      </c>
      <c r="P19" s="25">
        <v>0</v>
      </c>
      <c r="Q19" s="36">
        <f t="shared" si="5"/>
        <v>0</v>
      </c>
      <c r="R19" s="28">
        <f t="shared" si="6"/>
        <v>0</v>
      </c>
      <c r="S19" s="28">
        <f t="shared" si="7"/>
        <v>0</v>
      </c>
      <c r="T19" s="41">
        <v>0</v>
      </c>
      <c r="U19" s="41">
        <v>0</v>
      </c>
    </row>
    <row r="20" spans="1:21" x14ac:dyDescent="0.25">
      <c r="A20" s="22" t="s">
        <v>153</v>
      </c>
      <c r="B20" s="5" t="s">
        <v>72</v>
      </c>
      <c r="C20" s="25">
        <v>0</v>
      </c>
      <c r="D20" s="25">
        <v>0</v>
      </c>
      <c r="E20" s="36">
        <f t="shared" si="1"/>
        <v>0</v>
      </c>
      <c r="F20" s="25">
        <v>0</v>
      </c>
      <c r="G20" s="25">
        <v>0</v>
      </c>
      <c r="H20" s="36">
        <f t="shared" si="2"/>
        <v>0</v>
      </c>
      <c r="I20" s="25">
        <v>0</v>
      </c>
      <c r="J20" s="25">
        <v>0</v>
      </c>
      <c r="K20" s="36">
        <f t="shared" si="3"/>
        <v>0</v>
      </c>
      <c r="L20" s="25">
        <v>0</v>
      </c>
      <c r="M20" s="25">
        <v>0</v>
      </c>
      <c r="N20" s="36">
        <f t="shared" si="4"/>
        <v>0</v>
      </c>
      <c r="O20" s="25">
        <v>0</v>
      </c>
      <c r="P20" s="25">
        <v>0</v>
      </c>
      <c r="Q20" s="36">
        <f t="shared" si="5"/>
        <v>0</v>
      </c>
      <c r="R20" s="28">
        <f t="shared" si="6"/>
        <v>0</v>
      </c>
      <c r="S20" s="28">
        <f t="shared" si="7"/>
        <v>0</v>
      </c>
      <c r="T20" s="41">
        <v>0</v>
      </c>
      <c r="U20" s="41">
        <v>0</v>
      </c>
    </row>
    <row r="21" spans="1:21" ht="31.5" x14ac:dyDescent="0.25">
      <c r="A21" s="22" t="s">
        <v>154</v>
      </c>
      <c r="B21" s="5" t="s">
        <v>79</v>
      </c>
      <c r="C21" s="25">
        <v>0</v>
      </c>
      <c r="D21" s="25">
        <v>0</v>
      </c>
      <c r="E21" s="36">
        <f t="shared" si="1"/>
        <v>0</v>
      </c>
      <c r="F21" s="25">
        <v>0</v>
      </c>
      <c r="G21" s="25">
        <v>0</v>
      </c>
      <c r="H21" s="36">
        <f t="shared" si="2"/>
        <v>0</v>
      </c>
      <c r="I21" s="25">
        <v>0</v>
      </c>
      <c r="J21" s="25">
        <v>0</v>
      </c>
      <c r="K21" s="36">
        <f t="shared" si="3"/>
        <v>0</v>
      </c>
      <c r="L21" s="25">
        <v>0</v>
      </c>
      <c r="M21" s="25">
        <v>0</v>
      </c>
      <c r="N21" s="36">
        <f t="shared" si="4"/>
        <v>0</v>
      </c>
      <c r="O21" s="25">
        <v>0</v>
      </c>
      <c r="P21" s="25">
        <v>0</v>
      </c>
      <c r="Q21" s="36">
        <f t="shared" si="5"/>
        <v>0</v>
      </c>
      <c r="R21" s="28">
        <f t="shared" si="6"/>
        <v>0</v>
      </c>
      <c r="S21" s="28">
        <f t="shared" si="7"/>
        <v>0</v>
      </c>
      <c r="T21" s="41">
        <v>0</v>
      </c>
      <c r="U21" s="41">
        <v>0</v>
      </c>
    </row>
    <row r="22" spans="1:21" x14ac:dyDescent="0.25">
      <c r="A22" s="22" t="s">
        <v>155</v>
      </c>
      <c r="B22" s="5" t="s">
        <v>74</v>
      </c>
      <c r="C22" s="25">
        <v>0</v>
      </c>
      <c r="D22" s="25">
        <v>0</v>
      </c>
      <c r="E22" s="36">
        <f t="shared" si="1"/>
        <v>0</v>
      </c>
      <c r="F22" s="25">
        <v>0</v>
      </c>
      <c r="G22" s="25">
        <v>0</v>
      </c>
      <c r="H22" s="36">
        <f t="shared" si="2"/>
        <v>0</v>
      </c>
      <c r="I22" s="25">
        <v>0</v>
      </c>
      <c r="J22" s="25">
        <v>0</v>
      </c>
      <c r="K22" s="36">
        <f t="shared" si="3"/>
        <v>0</v>
      </c>
      <c r="L22" s="25">
        <v>0</v>
      </c>
      <c r="M22" s="25">
        <v>0</v>
      </c>
      <c r="N22" s="36">
        <f t="shared" si="4"/>
        <v>0</v>
      </c>
      <c r="O22" s="25">
        <v>0</v>
      </c>
      <c r="P22" s="25">
        <v>0</v>
      </c>
      <c r="Q22" s="36">
        <f t="shared" si="5"/>
        <v>0</v>
      </c>
      <c r="R22" s="28">
        <f t="shared" si="6"/>
        <v>0</v>
      </c>
      <c r="S22" s="28">
        <f t="shared" si="7"/>
        <v>0</v>
      </c>
      <c r="T22" s="41">
        <v>0</v>
      </c>
      <c r="U22" s="41">
        <v>0</v>
      </c>
    </row>
    <row r="23" spans="1:21" x14ac:dyDescent="0.25">
      <c r="A23" s="22" t="s">
        <v>156</v>
      </c>
      <c r="B23" s="6" t="s">
        <v>80</v>
      </c>
      <c r="C23" s="25">
        <f>SUM(C24:C27)</f>
        <v>3</v>
      </c>
      <c r="D23" s="25">
        <f>SUM(D24:D27)</f>
        <v>3</v>
      </c>
      <c r="E23" s="36">
        <f t="shared" si="1"/>
        <v>0</v>
      </c>
      <c r="F23" s="25">
        <f>SUM(F24:F27)</f>
        <v>3</v>
      </c>
      <c r="G23" s="25">
        <f>SUM(G24:G27)</f>
        <v>0</v>
      </c>
      <c r="H23" s="36">
        <f t="shared" si="2"/>
        <v>-3</v>
      </c>
      <c r="I23" s="25">
        <f>SUM(I24:I27)</f>
        <v>3</v>
      </c>
      <c r="J23" s="25">
        <f>SUM(J24:J27)</f>
        <v>0</v>
      </c>
      <c r="K23" s="36">
        <f t="shared" si="3"/>
        <v>-3</v>
      </c>
      <c r="L23" s="25">
        <f>SUM(L24:L27)</f>
        <v>1</v>
      </c>
      <c r="M23" s="25">
        <f>SUM(M24:M27)</f>
        <v>0</v>
      </c>
      <c r="N23" s="36">
        <f t="shared" si="4"/>
        <v>-1</v>
      </c>
      <c r="O23" s="25">
        <f>SUM(O24:O27)</f>
        <v>0</v>
      </c>
      <c r="P23" s="25">
        <f>SUM(P24:P27)</f>
        <v>0</v>
      </c>
      <c r="Q23" s="36">
        <f t="shared" si="5"/>
        <v>0</v>
      </c>
      <c r="R23" s="28">
        <f t="shared" si="6"/>
        <v>10</v>
      </c>
      <c r="S23" s="28">
        <f t="shared" si="7"/>
        <v>3</v>
      </c>
      <c r="T23" s="41">
        <v>0</v>
      </c>
      <c r="U23" s="41">
        <v>0</v>
      </c>
    </row>
    <row r="24" spans="1:21" ht="31.5" x14ac:dyDescent="0.25">
      <c r="A24" s="22" t="s">
        <v>157</v>
      </c>
      <c r="B24" s="21" t="s">
        <v>27</v>
      </c>
      <c r="C24" s="25">
        <v>0</v>
      </c>
      <c r="D24" s="25">
        <v>0</v>
      </c>
      <c r="E24" s="36">
        <f t="shared" si="1"/>
        <v>0</v>
      </c>
      <c r="F24" s="25">
        <v>0</v>
      </c>
      <c r="G24" s="25">
        <v>0</v>
      </c>
      <c r="H24" s="36">
        <f t="shared" si="2"/>
        <v>0</v>
      </c>
      <c r="I24" s="25">
        <v>0</v>
      </c>
      <c r="J24" s="25">
        <v>0</v>
      </c>
      <c r="K24" s="36">
        <f t="shared" si="3"/>
        <v>0</v>
      </c>
      <c r="L24" s="25">
        <v>0</v>
      </c>
      <c r="M24" s="25">
        <v>0</v>
      </c>
      <c r="N24" s="36">
        <f t="shared" si="4"/>
        <v>0</v>
      </c>
      <c r="O24" s="25">
        <v>0</v>
      </c>
      <c r="P24" s="25">
        <v>0</v>
      </c>
      <c r="Q24" s="36">
        <f t="shared" si="5"/>
        <v>0</v>
      </c>
      <c r="R24" s="28">
        <f t="shared" si="6"/>
        <v>0</v>
      </c>
      <c r="S24" s="28">
        <f t="shared" si="7"/>
        <v>0</v>
      </c>
      <c r="T24" s="41">
        <v>0</v>
      </c>
      <c r="U24" s="41">
        <v>0</v>
      </c>
    </row>
    <row r="25" spans="1:21" ht="47.25" x14ac:dyDescent="0.25">
      <c r="A25" s="22" t="s">
        <v>158</v>
      </c>
      <c r="B25" s="5" t="s">
        <v>81</v>
      </c>
      <c r="C25" s="25">
        <v>3</v>
      </c>
      <c r="D25" s="25">
        <v>1</v>
      </c>
      <c r="E25" s="36">
        <f t="shared" si="1"/>
        <v>-2</v>
      </c>
      <c r="F25" s="25">
        <v>3</v>
      </c>
      <c r="G25" s="25">
        <v>0</v>
      </c>
      <c r="H25" s="36">
        <f t="shared" si="2"/>
        <v>-3</v>
      </c>
      <c r="I25" s="25">
        <v>3</v>
      </c>
      <c r="J25" s="25">
        <v>0</v>
      </c>
      <c r="K25" s="36">
        <f t="shared" si="3"/>
        <v>-3</v>
      </c>
      <c r="L25" s="25">
        <v>1</v>
      </c>
      <c r="M25" s="25">
        <v>0</v>
      </c>
      <c r="N25" s="36">
        <f t="shared" si="4"/>
        <v>-1</v>
      </c>
      <c r="O25" s="25">
        <v>0</v>
      </c>
      <c r="P25" s="25">
        <v>0</v>
      </c>
      <c r="Q25" s="36">
        <f t="shared" si="5"/>
        <v>0</v>
      </c>
      <c r="R25" s="28">
        <f t="shared" si="6"/>
        <v>10</v>
      </c>
      <c r="S25" s="28">
        <f t="shared" si="7"/>
        <v>1</v>
      </c>
      <c r="T25" s="41">
        <v>0</v>
      </c>
      <c r="U25" s="41">
        <v>0</v>
      </c>
    </row>
    <row r="26" spans="1:21" ht="31.5" x14ac:dyDescent="0.25">
      <c r="A26" s="22" t="s">
        <v>159</v>
      </c>
      <c r="B26" s="5" t="s">
        <v>82</v>
      </c>
      <c r="C26" s="25">
        <v>0</v>
      </c>
      <c r="D26" s="25">
        <v>2</v>
      </c>
      <c r="E26" s="36">
        <f t="shared" si="1"/>
        <v>2</v>
      </c>
      <c r="F26" s="25">
        <v>0</v>
      </c>
      <c r="G26" s="25">
        <v>0</v>
      </c>
      <c r="H26" s="36">
        <f t="shared" si="2"/>
        <v>0</v>
      </c>
      <c r="I26" s="25">
        <v>0</v>
      </c>
      <c r="J26" s="25">
        <v>0</v>
      </c>
      <c r="K26" s="36">
        <f t="shared" si="3"/>
        <v>0</v>
      </c>
      <c r="L26" s="25">
        <v>0</v>
      </c>
      <c r="M26" s="25">
        <v>0</v>
      </c>
      <c r="N26" s="36">
        <f t="shared" si="4"/>
        <v>0</v>
      </c>
      <c r="O26" s="25">
        <v>0</v>
      </c>
      <c r="P26" s="25">
        <v>0</v>
      </c>
      <c r="Q26" s="36">
        <f t="shared" si="5"/>
        <v>0</v>
      </c>
      <c r="R26" s="28">
        <f t="shared" si="6"/>
        <v>0</v>
      </c>
      <c r="S26" s="28">
        <f t="shared" si="7"/>
        <v>2</v>
      </c>
      <c r="T26" s="41">
        <v>0</v>
      </c>
      <c r="U26" s="41">
        <v>0</v>
      </c>
    </row>
    <row r="27" spans="1:21" x14ac:dyDescent="0.25">
      <c r="A27" s="22" t="s">
        <v>160</v>
      </c>
      <c r="B27" s="5" t="s">
        <v>74</v>
      </c>
      <c r="C27" s="25">
        <v>0</v>
      </c>
      <c r="D27" s="25">
        <f>'4.9 '!Z12</f>
        <v>0</v>
      </c>
      <c r="E27" s="36">
        <f t="shared" si="1"/>
        <v>0</v>
      </c>
      <c r="F27" s="25">
        <v>0</v>
      </c>
      <c r="G27" s="25">
        <v>0</v>
      </c>
      <c r="H27" s="36">
        <f t="shared" si="2"/>
        <v>0</v>
      </c>
      <c r="I27" s="25">
        <v>0</v>
      </c>
      <c r="J27" s="25">
        <v>0</v>
      </c>
      <c r="K27" s="36">
        <f t="shared" si="3"/>
        <v>0</v>
      </c>
      <c r="L27" s="25">
        <v>0</v>
      </c>
      <c r="M27" s="25">
        <v>0</v>
      </c>
      <c r="N27" s="36">
        <f t="shared" si="4"/>
        <v>0</v>
      </c>
      <c r="O27" s="25">
        <v>0</v>
      </c>
      <c r="P27" s="25">
        <v>0</v>
      </c>
      <c r="Q27" s="36">
        <f t="shared" si="5"/>
        <v>0</v>
      </c>
      <c r="R27" s="28">
        <f t="shared" si="6"/>
        <v>0</v>
      </c>
      <c r="S27" s="28">
        <f t="shared" si="7"/>
        <v>0</v>
      </c>
      <c r="T27" s="41">
        <v>0</v>
      </c>
      <c r="U27" s="41">
        <v>0</v>
      </c>
    </row>
  </sheetData>
  <mergeCells count="11">
    <mergeCell ref="R4:S4"/>
    <mergeCell ref="T4:U4"/>
    <mergeCell ref="A1:Q1"/>
    <mergeCell ref="B3:B5"/>
    <mergeCell ref="A3:A5"/>
    <mergeCell ref="C3:Q3"/>
    <mergeCell ref="C4:E4"/>
    <mergeCell ref="F4:H4"/>
    <mergeCell ref="I4:K4"/>
    <mergeCell ref="L4:N4"/>
    <mergeCell ref="O4:Q4"/>
  </mergeCells>
  <pageMargins left="0.39370078740157483" right="0.39370078740157483" top="0.98425196850393704" bottom="0.39370078740157483" header="0.31496062992125984" footer="0.31496062992125984"/>
  <pageSetup paperSize="9" scale="7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K5"/>
  <sheetViews>
    <sheetView view="pageBreakPreview" zoomScale="130" zoomScaleNormal="100" zoomScaleSheetLayoutView="130" workbookViewId="0">
      <selection activeCell="D8" sqref="D8"/>
    </sheetView>
  </sheetViews>
  <sheetFormatPr defaultRowHeight="15.75" x14ac:dyDescent="0.25"/>
  <cols>
    <col min="1" max="1" width="4.42578125" style="3" customWidth="1"/>
    <col min="2" max="2" width="14.7109375" style="3" customWidth="1"/>
    <col min="3" max="3" width="12.140625" style="3" customWidth="1"/>
    <col min="4" max="4" width="19.28515625" style="3" customWidth="1"/>
    <col min="5" max="5" width="17.140625" style="3" customWidth="1"/>
    <col min="6" max="6" width="17.7109375" style="3" customWidth="1"/>
    <col min="7" max="7" width="23.42578125" style="3" customWidth="1"/>
    <col min="8" max="8" width="15" style="3" customWidth="1"/>
    <col min="9" max="9" width="14.5703125" style="3" customWidth="1"/>
    <col min="10" max="10" width="13.28515625" style="3" customWidth="1"/>
    <col min="11" max="11" width="15" style="3" customWidth="1"/>
    <col min="12" max="16384" width="9.140625" style="3"/>
  </cols>
  <sheetData>
    <row r="1" spans="1:11" x14ac:dyDescent="0.25">
      <c r="A1" s="83" t="s">
        <v>83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x14ac:dyDescent="0.25">
      <c r="A2" s="13"/>
    </row>
    <row r="3" spans="1:11" ht="189" x14ac:dyDescent="0.25">
      <c r="A3" s="4" t="s">
        <v>8</v>
      </c>
      <c r="B3" s="4" t="s">
        <v>84</v>
      </c>
      <c r="C3" s="4" t="s">
        <v>85</v>
      </c>
      <c r="D3" s="4" t="s">
        <v>86</v>
      </c>
      <c r="E3" s="4" t="s">
        <v>87</v>
      </c>
      <c r="F3" s="4" t="s">
        <v>88</v>
      </c>
      <c r="G3" s="4" t="s">
        <v>89</v>
      </c>
      <c r="H3" s="4" t="s">
        <v>90</v>
      </c>
      <c r="I3" s="4" t="s">
        <v>91</v>
      </c>
      <c r="J3" s="4" t="s">
        <v>92</v>
      </c>
      <c r="K3" s="4" t="s">
        <v>93</v>
      </c>
    </row>
    <row r="4" spans="1:1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</row>
    <row r="5" spans="1:11" ht="94.5" x14ac:dyDescent="0.25">
      <c r="A5" s="22">
        <v>1</v>
      </c>
      <c r="B5" s="23" t="s">
        <v>239</v>
      </c>
      <c r="C5" s="23" t="s">
        <v>176</v>
      </c>
      <c r="D5" s="23" t="s">
        <v>316</v>
      </c>
      <c r="E5" s="23" t="s">
        <v>240</v>
      </c>
      <c r="F5" s="23" t="s">
        <v>173</v>
      </c>
      <c r="G5" s="23" t="s">
        <v>174</v>
      </c>
      <c r="H5" s="25">
        <f>'4.9 '!E12</f>
        <v>1</v>
      </c>
      <c r="I5" s="25">
        <v>20</v>
      </c>
      <c r="J5" s="25">
        <v>0</v>
      </c>
      <c r="K5" s="4" t="s">
        <v>175</v>
      </c>
    </row>
  </sheetData>
  <mergeCells count="1">
    <mergeCell ref="A1:K1"/>
  </mergeCells>
  <pageMargins left="0.39370078740157483" right="0.39370078740157483" top="0.98425196850393704" bottom="0.39370078740157483" header="0.31496062992125984" footer="0.31496062992125984"/>
  <pageSetup paperSize="9"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D11"/>
  <sheetViews>
    <sheetView view="pageBreakPreview" zoomScale="115" zoomScaleNormal="100" zoomScaleSheetLayoutView="115" workbookViewId="0">
      <selection activeCell="A8" sqref="A8:A9"/>
    </sheetView>
  </sheetViews>
  <sheetFormatPr defaultRowHeight="15.75" x14ac:dyDescent="0.25"/>
  <cols>
    <col min="1" max="1" width="4.140625" style="3" customWidth="1"/>
    <col min="2" max="2" width="50.85546875" style="3" customWidth="1"/>
    <col min="3" max="3" width="11.85546875" style="3" customWidth="1"/>
    <col min="4" max="4" width="20.7109375" style="3" customWidth="1"/>
    <col min="5" max="16384" width="9.140625" style="3"/>
  </cols>
  <sheetData>
    <row r="1" spans="1:4" x14ac:dyDescent="0.25">
      <c r="A1" s="3" t="s">
        <v>94</v>
      </c>
    </row>
    <row r="2" spans="1:4" x14ac:dyDescent="0.25">
      <c r="A2" s="13"/>
    </row>
    <row r="3" spans="1:4" ht="31.5" x14ac:dyDescent="0.25">
      <c r="A3" s="4" t="s">
        <v>8</v>
      </c>
      <c r="B3" s="4" t="s">
        <v>95</v>
      </c>
      <c r="C3" s="4" t="s">
        <v>96</v>
      </c>
      <c r="D3" s="6"/>
    </row>
    <row r="4" spans="1:4" ht="31.5" x14ac:dyDescent="0.25">
      <c r="A4" s="68">
        <v>1</v>
      </c>
      <c r="B4" s="6" t="s">
        <v>97</v>
      </c>
      <c r="C4" s="68" t="s">
        <v>100</v>
      </c>
      <c r="D4" s="37"/>
    </row>
    <row r="5" spans="1:4" x14ac:dyDescent="0.25">
      <c r="A5" s="68"/>
      <c r="B5" s="5" t="s">
        <v>98</v>
      </c>
      <c r="C5" s="68"/>
      <c r="D5" s="38" t="s">
        <v>241</v>
      </c>
    </row>
    <row r="6" spans="1:4" ht="31.5" x14ac:dyDescent="0.25">
      <c r="A6" s="68"/>
      <c r="B6" s="5" t="s">
        <v>99</v>
      </c>
      <c r="C6" s="68"/>
      <c r="D6" s="39"/>
    </row>
    <row r="7" spans="1:4" ht="35.25" customHeight="1" x14ac:dyDescent="0.25">
      <c r="A7" s="4">
        <v>2</v>
      </c>
      <c r="B7" s="6" t="s">
        <v>101</v>
      </c>
      <c r="C7" s="4" t="s">
        <v>102</v>
      </c>
      <c r="D7" s="52" t="s">
        <v>141</v>
      </c>
    </row>
    <row r="8" spans="1:4" ht="47.25" x14ac:dyDescent="0.25">
      <c r="A8" s="22" t="s">
        <v>140</v>
      </c>
      <c r="B8" s="6" t="s">
        <v>103</v>
      </c>
      <c r="C8" s="4" t="s">
        <v>102</v>
      </c>
      <c r="D8" s="52" t="s">
        <v>141</v>
      </c>
    </row>
    <row r="9" spans="1:4" ht="47.25" x14ac:dyDescent="0.25">
      <c r="A9" s="22" t="s">
        <v>151</v>
      </c>
      <c r="B9" s="6" t="s">
        <v>104</v>
      </c>
      <c r="C9" s="4" t="s">
        <v>102</v>
      </c>
      <c r="D9" s="22" t="s">
        <v>172</v>
      </c>
    </row>
    <row r="10" spans="1:4" ht="47.25" x14ac:dyDescent="0.25">
      <c r="A10" s="4">
        <v>3</v>
      </c>
      <c r="B10" s="6" t="s">
        <v>105</v>
      </c>
      <c r="C10" s="4" t="s">
        <v>106</v>
      </c>
      <c r="D10" s="22" t="s">
        <v>172</v>
      </c>
    </row>
    <row r="11" spans="1:4" ht="47.25" x14ac:dyDescent="0.25">
      <c r="A11" s="4">
        <v>4</v>
      </c>
      <c r="B11" s="6" t="s">
        <v>107</v>
      </c>
      <c r="C11" s="4" t="s">
        <v>106</v>
      </c>
      <c r="D11" s="22" t="s">
        <v>172</v>
      </c>
    </row>
  </sheetData>
  <mergeCells count="2">
    <mergeCell ref="A4:A6"/>
    <mergeCell ref="C4:C6"/>
  </mergeCells>
  <phoneticPr fontId="14" type="noConversion"/>
  <pageMargins left="0.98425196850393704" right="0.39370078740157483" top="0.39370078740157483" bottom="0.3937007874015748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7"/>
  <sheetViews>
    <sheetView view="pageBreakPreview" topLeftCell="A5" zoomScale="115" zoomScaleNormal="100" zoomScaleSheetLayoutView="115" workbookViewId="0">
      <selection activeCell="D8" sqref="D8"/>
    </sheetView>
  </sheetViews>
  <sheetFormatPr defaultRowHeight="15" x14ac:dyDescent="0.25"/>
  <cols>
    <col min="1" max="1" width="6.85546875" customWidth="1"/>
    <col min="2" max="2" width="66" customWidth="1"/>
    <col min="3" max="4" width="7.28515625" customWidth="1"/>
  </cols>
  <sheetData>
    <row r="1" spans="1:4" ht="71.25" customHeight="1" x14ac:dyDescent="0.25">
      <c r="A1" s="79" t="s">
        <v>171</v>
      </c>
      <c r="B1" s="79"/>
      <c r="C1" s="79"/>
      <c r="D1" s="79"/>
    </row>
    <row r="2" spans="1:4" ht="14.25" customHeight="1" x14ac:dyDescent="0.25">
      <c r="A2" s="40"/>
      <c r="B2" s="40"/>
    </row>
    <row r="3" spans="1:4" ht="15.75" hidden="1" customHeight="1" x14ac:dyDescent="0.25">
      <c r="A3" s="68" t="s">
        <v>8</v>
      </c>
      <c r="B3" s="68" t="s">
        <v>61</v>
      </c>
      <c r="C3" s="68" t="s">
        <v>62</v>
      </c>
      <c r="D3" s="68"/>
    </row>
    <row r="4" spans="1:4" ht="15.75" hidden="1" customHeight="1" x14ac:dyDescent="0.25">
      <c r="A4" s="68"/>
      <c r="B4" s="68"/>
      <c r="C4" s="68" t="s">
        <v>63</v>
      </c>
      <c r="D4" s="68"/>
    </row>
    <row r="5" spans="1:4" ht="94.5" customHeight="1" x14ac:dyDescent="0.25">
      <c r="A5" s="68"/>
      <c r="B5" s="68"/>
      <c r="C5" s="4" t="s">
        <v>238</v>
      </c>
      <c r="D5" s="4" t="s">
        <v>307</v>
      </c>
    </row>
    <row r="6" spans="1:4" ht="15.75" x14ac:dyDescent="0.25">
      <c r="A6" s="4">
        <v>1</v>
      </c>
      <c r="B6" s="4">
        <v>2</v>
      </c>
      <c r="C6" s="4">
        <v>3</v>
      </c>
      <c r="D6" s="4">
        <v>4</v>
      </c>
    </row>
    <row r="7" spans="1:4" ht="18" customHeight="1" x14ac:dyDescent="0.25">
      <c r="A7" s="22" t="s">
        <v>141</v>
      </c>
      <c r="B7" s="6" t="s">
        <v>68</v>
      </c>
      <c r="C7" s="25">
        <f>'4.1 '!R7</f>
        <v>7</v>
      </c>
      <c r="D7" s="25">
        <f>'4.1 '!S7</f>
        <v>3</v>
      </c>
    </row>
    <row r="8" spans="1:4" ht="18" customHeight="1" x14ac:dyDescent="0.25">
      <c r="A8" s="22" t="s">
        <v>142</v>
      </c>
      <c r="B8" s="5" t="s">
        <v>69</v>
      </c>
      <c r="C8" s="25">
        <f>'4.1 '!R8</f>
        <v>3</v>
      </c>
      <c r="D8" s="25">
        <f>'4.1 '!S8</f>
        <v>1</v>
      </c>
    </row>
    <row r="9" spans="1:4" ht="18" customHeight="1" x14ac:dyDescent="0.25">
      <c r="A9" s="22" t="s">
        <v>143</v>
      </c>
      <c r="B9" s="5" t="s">
        <v>70</v>
      </c>
      <c r="C9" s="25">
        <f>'4.1 '!R9</f>
        <v>3</v>
      </c>
      <c r="D9" s="25">
        <f>'4.1 '!S9</f>
        <v>0</v>
      </c>
    </row>
    <row r="10" spans="1:4" ht="18" customHeight="1" x14ac:dyDescent="0.25">
      <c r="A10" s="22" t="s">
        <v>144</v>
      </c>
      <c r="B10" s="5" t="s">
        <v>71</v>
      </c>
      <c r="C10" s="25">
        <f>'4.1 '!R10</f>
        <v>1</v>
      </c>
      <c r="D10" s="25">
        <f>'4.1 '!S10</f>
        <v>2</v>
      </c>
    </row>
    <row r="11" spans="1:4" ht="18" customHeight="1" x14ac:dyDescent="0.25">
      <c r="A11" s="22" t="s">
        <v>145</v>
      </c>
      <c r="B11" s="5" t="s">
        <v>72</v>
      </c>
      <c r="C11" s="25">
        <f>'4.1 '!R11</f>
        <v>0</v>
      </c>
      <c r="D11" s="25">
        <f>'4.1 '!S11</f>
        <v>0</v>
      </c>
    </row>
    <row r="12" spans="1:4" ht="18" customHeight="1" x14ac:dyDescent="0.25">
      <c r="A12" s="22" t="s">
        <v>146</v>
      </c>
      <c r="B12" s="5" t="s">
        <v>73</v>
      </c>
      <c r="C12" s="25">
        <f>'4.1 '!R12</f>
        <v>0</v>
      </c>
      <c r="D12" s="25">
        <f>'4.1 '!S12</f>
        <v>0</v>
      </c>
    </row>
    <row r="13" spans="1:4" ht="18" customHeight="1" x14ac:dyDescent="0.25">
      <c r="A13" s="22" t="s">
        <v>147</v>
      </c>
      <c r="B13" s="5" t="s">
        <v>74</v>
      </c>
      <c r="C13" s="25">
        <f>'4.1 '!R13</f>
        <v>0</v>
      </c>
      <c r="D13" s="25">
        <f>'4.1 '!S13</f>
        <v>0</v>
      </c>
    </row>
    <row r="14" spans="1:4" ht="18" customHeight="1" x14ac:dyDescent="0.25">
      <c r="A14" s="22" t="s">
        <v>148</v>
      </c>
      <c r="B14" s="5" t="s">
        <v>75</v>
      </c>
      <c r="C14" s="25">
        <f>'4.1 '!R14</f>
        <v>0</v>
      </c>
      <c r="D14" s="25">
        <f>'4.1 '!S14</f>
        <v>0</v>
      </c>
    </row>
    <row r="15" spans="1:4" ht="15.75" customHeight="1" x14ac:dyDescent="0.25">
      <c r="A15" s="22" t="s">
        <v>140</v>
      </c>
      <c r="B15" s="5" t="s">
        <v>76</v>
      </c>
      <c r="C15" s="25">
        <f>'4.1 '!R15</f>
        <v>0</v>
      </c>
      <c r="D15" s="25">
        <f>'4.1 '!S15</f>
        <v>0</v>
      </c>
    </row>
    <row r="16" spans="1:4" ht="18" customHeight="1" x14ac:dyDescent="0.25">
      <c r="A16" s="22" t="s">
        <v>149</v>
      </c>
      <c r="B16" s="5" t="s">
        <v>77</v>
      </c>
      <c r="C16" s="25">
        <f>'4.1 '!R16</f>
        <v>0</v>
      </c>
      <c r="D16" s="25">
        <f>'4.1 '!S16</f>
        <v>0</v>
      </c>
    </row>
    <row r="17" spans="1:4" ht="18" customHeight="1" x14ac:dyDescent="0.25">
      <c r="A17" s="22" t="s">
        <v>150</v>
      </c>
      <c r="B17" s="5" t="s">
        <v>78</v>
      </c>
      <c r="C17" s="25">
        <f>'4.1 '!R17</f>
        <v>0</v>
      </c>
      <c r="D17" s="25">
        <f>'4.1 '!S17</f>
        <v>0</v>
      </c>
    </row>
    <row r="18" spans="1:4" ht="18" customHeight="1" x14ac:dyDescent="0.25">
      <c r="A18" s="22" t="s">
        <v>151</v>
      </c>
      <c r="B18" s="5" t="s">
        <v>70</v>
      </c>
      <c r="C18" s="25">
        <f>'4.1 '!R18</f>
        <v>0</v>
      </c>
      <c r="D18" s="25">
        <f>'4.1 '!S18</f>
        <v>0</v>
      </c>
    </row>
    <row r="19" spans="1:4" ht="18" customHeight="1" x14ac:dyDescent="0.25">
      <c r="A19" s="22" t="s">
        <v>152</v>
      </c>
      <c r="B19" s="5" t="s">
        <v>71</v>
      </c>
      <c r="C19" s="25">
        <f>'4.1 '!R19</f>
        <v>0</v>
      </c>
      <c r="D19" s="25">
        <f>'4.1 '!S19</f>
        <v>0</v>
      </c>
    </row>
    <row r="20" spans="1:4" ht="18" customHeight="1" x14ac:dyDescent="0.25">
      <c r="A20" s="22" t="s">
        <v>153</v>
      </c>
      <c r="B20" s="5" t="s">
        <v>72</v>
      </c>
      <c r="C20" s="25">
        <f>'4.1 '!R20</f>
        <v>0</v>
      </c>
      <c r="D20" s="25">
        <f>'4.1 '!S20</f>
        <v>0</v>
      </c>
    </row>
    <row r="21" spans="1:4" ht="15.75" customHeight="1" x14ac:dyDescent="0.25">
      <c r="A21" s="22" t="s">
        <v>154</v>
      </c>
      <c r="B21" s="5" t="s">
        <v>79</v>
      </c>
      <c r="C21" s="25">
        <f>'4.1 '!R21</f>
        <v>0</v>
      </c>
      <c r="D21" s="25">
        <f>'4.1 '!S21</f>
        <v>0</v>
      </c>
    </row>
    <row r="22" spans="1:4" ht="18" customHeight="1" x14ac:dyDescent="0.25">
      <c r="A22" s="22" t="s">
        <v>155</v>
      </c>
      <c r="B22" s="5" t="s">
        <v>74</v>
      </c>
      <c r="C22" s="25">
        <f>'4.1 '!R22</f>
        <v>0</v>
      </c>
      <c r="D22" s="25">
        <f>'4.1 '!S22</f>
        <v>0</v>
      </c>
    </row>
    <row r="23" spans="1:4" ht="18" customHeight="1" x14ac:dyDescent="0.25">
      <c r="A23" s="22" t="s">
        <v>156</v>
      </c>
      <c r="B23" s="6" t="s">
        <v>80</v>
      </c>
      <c r="C23" s="25">
        <f>'4.1 '!R23</f>
        <v>10</v>
      </c>
      <c r="D23" s="25">
        <f>'4.1 '!S23</f>
        <v>3</v>
      </c>
    </row>
    <row r="24" spans="1:4" ht="18" customHeight="1" x14ac:dyDescent="0.25">
      <c r="A24" s="22" t="s">
        <v>157</v>
      </c>
      <c r="B24" s="5" t="s">
        <v>27</v>
      </c>
      <c r="C24" s="25">
        <f>'4.1 '!R24</f>
        <v>0</v>
      </c>
      <c r="D24" s="25">
        <f>'4.1 '!S24</f>
        <v>0</v>
      </c>
    </row>
    <row r="25" spans="1:4" ht="31.5" customHeight="1" x14ac:dyDescent="0.25">
      <c r="A25" s="22" t="s">
        <v>158</v>
      </c>
      <c r="B25" s="5" t="s">
        <v>81</v>
      </c>
      <c r="C25" s="25">
        <f>'4.1 '!R25</f>
        <v>10</v>
      </c>
      <c r="D25" s="25">
        <f>'4.1 '!S25</f>
        <v>1</v>
      </c>
    </row>
    <row r="26" spans="1:4" ht="17.25" customHeight="1" x14ac:dyDescent="0.25">
      <c r="A26" s="22" t="s">
        <v>159</v>
      </c>
      <c r="B26" s="5" t="s">
        <v>82</v>
      </c>
      <c r="C26" s="25">
        <f>'4.1 '!R26</f>
        <v>0</v>
      </c>
      <c r="D26" s="25">
        <f>'4.1 '!S26</f>
        <v>2</v>
      </c>
    </row>
    <row r="27" spans="1:4" ht="18" customHeight="1" x14ac:dyDescent="0.25">
      <c r="A27" s="22" t="s">
        <v>160</v>
      </c>
      <c r="B27" s="5" t="s">
        <v>74</v>
      </c>
      <c r="C27" s="25">
        <f>'4.1 '!R27</f>
        <v>0</v>
      </c>
      <c r="D27" s="25">
        <f>'4.1 '!S27</f>
        <v>0</v>
      </c>
    </row>
  </sheetData>
  <mergeCells count="5">
    <mergeCell ref="A1:D1"/>
    <mergeCell ref="A3:A5"/>
    <mergeCell ref="B3:B5"/>
    <mergeCell ref="C3:D3"/>
    <mergeCell ref="C4:D4"/>
  </mergeCells>
  <pageMargins left="0.98425196850393704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view="pageBreakPreview" zoomScale="190" zoomScaleNormal="130" zoomScaleSheetLayoutView="190" workbookViewId="0"/>
  </sheetViews>
  <sheetFormatPr defaultRowHeight="15" x14ac:dyDescent="0.25"/>
  <sheetData>
    <row r="1" spans="1:1" x14ac:dyDescent="0.25">
      <c r="A1" t="s">
        <v>108</v>
      </c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view="pageBreakPreview" zoomScale="205" zoomScaleNormal="100" zoomScaleSheetLayoutView="205" workbookViewId="0"/>
  </sheetViews>
  <sheetFormatPr defaultRowHeight="15" x14ac:dyDescent="0.25"/>
  <sheetData>
    <row r="1" spans="1:1" x14ac:dyDescent="0.25">
      <c r="A1" t="s">
        <v>170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22"/>
  <sheetViews>
    <sheetView view="pageBreakPreview" zoomScale="115" zoomScaleNormal="100" zoomScaleSheetLayoutView="115" workbookViewId="0">
      <selection activeCell="H22" sqref="H22"/>
    </sheetView>
  </sheetViews>
  <sheetFormatPr defaultRowHeight="15" x14ac:dyDescent="0.25"/>
  <cols>
    <col min="1" max="1" width="64.140625" customWidth="1"/>
    <col min="2" max="2" width="13.140625" customWidth="1"/>
    <col min="3" max="3" width="10.42578125" customWidth="1"/>
    <col min="4" max="4" width="10.7109375" customWidth="1"/>
    <col min="5" max="5" width="9.7109375" customWidth="1"/>
    <col min="6" max="6" width="5.5703125" customWidth="1"/>
    <col min="7" max="7" width="6" customWidth="1"/>
    <col min="8" max="8" width="8.5703125" customWidth="1"/>
    <col min="9" max="9" width="6.85546875" customWidth="1"/>
    <col min="10" max="10" width="6.5703125" customWidth="1"/>
    <col min="11" max="11" width="7.5703125" customWidth="1"/>
    <col min="12" max="12" width="10" customWidth="1"/>
    <col min="13" max="13" width="16.85546875" customWidth="1"/>
    <col min="14" max="14" width="15.28515625" customWidth="1"/>
    <col min="15" max="15" width="7.5703125" customWidth="1"/>
  </cols>
  <sheetData>
    <row r="1" spans="1:15" ht="37.5" customHeight="1" x14ac:dyDescent="0.25">
      <c r="A1" s="79" t="s">
        <v>109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" customHeight="1" x14ac:dyDescent="0.25"/>
    <row r="3" spans="1:15" ht="12" customHeight="1" x14ac:dyDescent="0.25">
      <c r="A3" t="s">
        <v>310</v>
      </c>
    </row>
    <row r="4" spans="1:15" ht="16.5" customHeight="1" x14ac:dyDescent="0.25">
      <c r="A4" s="84" t="s">
        <v>244</v>
      </c>
      <c r="B4" s="84" t="s">
        <v>267</v>
      </c>
      <c r="C4" s="86" t="s">
        <v>273</v>
      </c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</row>
    <row r="5" spans="1:15" ht="78" customHeight="1" x14ac:dyDescent="0.25">
      <c r="A5" s="85"/>
      <c r="B5" s="85"/>
      <c r="C5" s="4" t="s">
        <v>84</v>
      </c>
      <c r="D5" s="4" t="s">
        <v>245</v>
      </c>
      <c r="E5" s="4" t="s">
        <v>246</v>
      </c>
      <c r="F5" s="4" t="s">
        <v>56</v>
      </c>
      <c r="G5" s="4" t="s">
        <v>59</v>
      </c>
      <c r="H5" s="4" t="s">
        <v>247</v>
      </c>
      <c r="I5" s="4" t="s">
        <v>248</v>
      </c>
      <c r="J5" s="4" t="s">
        <v>249</v>
      </c>
      <c r="K5" s="4" t="s">
        <v>250</v>
      </c>
      <c r="L5" s="4" t="s">
        <v>251</v>
      </c>
      <c r="M5" s="4" t="s">
        <v>252</v>
      </c>
      <c r="N5" s="4" t="s">
        <v>253</v>
      </c>
      <c r="O5" s="4" t="s">
        <v>254</v>
      </c>
    </row>
    <row r="6" spans="1:15" ht="15.75" x14ac:dyDescent="0.25">
      <c r="A6" s="47" t="s">
        <v>255</v>
      </c>
      <c r="B6" s="48"/>
      <c r="C6" s="49"/>
      <c r="D6" s="49"/>
      <c r="E6" s="49"/>
      <c r="F6" s="49"/>
      <c r="G6" s="49"/>
      <c r="H6" s="6"/>
      <c r="I6" s="6"/>
      <c r="J6" s="6"/>
      <c r="K6" s="4"/>
      <c r="L6" s="4"/>
      <c r="M6" s="49"/>
      <c r="N6" s="6"/>
      <c r="O6" s="6"/>
    </row>
    <row r="7" spans="1:15" ht="39" customHeight="1" x14ac:dyDescent="0.25">
      <c r="A7" s="6" t="s">
        <v>256</v>
      </c>
      <c r="B7" s="48">
        <f>SUM(C7:O7)</f>
        <v>38</v>
      </c>
      <c r="C7" s="48">
        <v>9</v>
      </c>
      <c r="D7" s="48">
        <v>0</v>
      </c>
      <c r="E7" s="48">
        <v>27</v>
      </c>
      <c r="F7" s="48"/>
      <c r="G7" s="48"/>
      <c r="H7" s="4"/>
      <c r="I7" s="4"/>
      <c r="J7" s="4"/>
      <c r="K7" s="4"/>
      <c r="L7" s="4"/>
      <c r="M7" s="48"/>
      <c r="N7" s="4"/>
      <c r="O7" s="4">
        <v>2</v>
      </c>
    </row>
    <row r="8" spans="1:15" ht="51" customHeight="1" x14ac:dyDescent="0.25">
      <c r="A8" s="6" t="s">
        <v>257</v>
      </c>
      <c r="B8" s="48">
        <f>SUM(C8:O8)</f>
        <v>38</v>
      </c>
      <c r="C8" s="48"/>
      <c r="D8" s="48"/>
      <c r="E8" s="48"/>
      <c r="F8" s="48">
        <v>38</v>
      </c>
      <c r="G8" s="48"/>
      <c r="H8" s="48"/>
      <c r="I8" s="48"/>
      <c r="J8" s="48"/>
      <c r="K8" s="48"/>
      <c r="L8" s="48"/>
      <c r="M8" s="48"/>
      <c r="N8" s="48"/>
      <c r="O8" s="48"/>
    </row>
    <row r="9" spans="1:15" ht="30.75" customHeight="1" x14ac:dyDescent="0.25">
      <c r="A9" s="6" t="s">
        <v>258</v>
      </c>
      <c r="B9" s="48">
        <f>SUM(C9:O9)</f>
        <v>38</v>
      </c>
      <c r="C9" s="48"/>
      <c r="D9" s="48"/>
      <c r="E9" s="48"/>
      <c r="F9" s="48">
        <v>34</v>
      </c>
      <c r="G9" s="48">
        <v>1</v>
      </c>
      <c r="H9" s="48"/>
      <c r="I9" s="48"/>
      <c r="J9" s="48"/>
      <c r="K9" s="48"/>
      <c r="L9" s="48"/>
      <c r="M9" s="48"/>
      <c r="N9" s="48"/>
      <c r="O9" s="48">
        <v>3</v>
      </c>
    </row>
    <row r="10" spans="1:15" ht="36" customHeight="1" x14ac:dyDescent="0.25">
      <c r="A10" s="6" t="s">
        <v>259</v>
      </c>
      <c r="B10" s="48">
        <f>SUM(C10:O10)</f>
        <v>38</v>
      </c>
      <c r="C10" s="48"/>
      <c r="D10" s="48"/>
      <c r="E10" s="48"/>
      <c r="F10" s="48">
        <v>38</v>
      </c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35.25" customHeight="1" x14ac:dyDescent="0.25">
      <c r="A11" s="6" t="s">
        <v>260</v>
      </c>
      <c r="B11" s="48">
        <f>SUM(C11:O11)</f>
        <v>38</v>
      </c>
      <c r="C11" s="48"/>
      <c r="D11" s="48"/>
      <c r="E11" s="48"/>
      <c r="F11" s="48">
        <v>38</v>
      </c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24" customHeight="1" x14ac:dyDescent="0.25">
      <c r="A12" s="47" t="s">
        <v>261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5" ht="36.75" customHeight="1" x14ac:dyDescent="0.25">
      <c r="A13" s="6" t="s">
        <v>268</v>
      </c>
      <c r="B13" s="48">
        <f>SUM(C13:O13)</f>
        <v>38</v>
      </c>
      <c r="C13" s="48"/>
      <c r="D13" s="48"/>
      <c r="E13" s="48"/>
      <c r="F13" s="48"/>
      <c r="G13" s="48"/>
      <c r="H13" s="48">
        <v>38</v>
      </c>
      <c r="I13" s="48"/>
      <c r="J13" s="48"/>
      <c r="K13" s="48"/>
      <c r="L13" s="48"/>
      <c r="M13" s="48"/>
      <c r="N13" s="48"/>
      <c r="O13" s="48"/>
    </row>
    <row r="14" spans="1:15" ht="37.5" customHeight="1" x14ac:dyDescent="0.25">
      <c r="A14" s="6" t="s">
        <v>269</v>
      </c>
      <c r="B14" s="48">
        <f>SUM(C14:O14)</f>
        <v>38</v>
      </c>
      <c r="C14" s="48"/>
      <c r="D14" s="48"/>
      <c r="E14" s="48"/>
      <c r="F14" s="48"/>
      <c r="G14" s="48"/>
      <c r="H14" s="48">
        <v>38</v>
      </c>
      <c r="I14" s="48"/>
      <c r="J14" s="48"/>
      <c r="K14" s="48"/>
      <c r="L14" s="48"/>
      <c r="M14" s="48"/>
      <c r="N14" s="48"/>
      <c r="O14" s="48"/>
    </row>
    <row r="15" spans="1:15" ht="48.75" customHeight="1" x14ac:dyDescent="0.25">
      <c r="A15" s="6" t="s">
        <v>270</v>
      </c>
      <c r="B15" s="48">
        <f>SUM(C15:O15)</f>
        <v>39</v>
      </c>
      <c r="C15" s="48"/>
      <c r="D15" s="48"/>
      <c r="E15" s="48"/>
      <c r="F15" s="48"/>
      <c r="G15" s="48"/>
      <c r="H15" s="48">
        <v>39</v>
      </c>
      <c r="I15" s="48"/>
      <c r="J15" s="48"/>
      <c r="K15" s="48"/>
      <c r="L15" s="48"/>
      <c r="M15" s="48"/>
      <c r="N15" s="48"/>
      <c r="O15" s="48"/>
    </row>
    <row r="16" spans="1:15" ht="25.5" customHeight="1" x14ac:dyDescent="0.25">
      <c r="A16" s="47" t="s">
        <v>262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48.75" customHeight="1" x14ac:dyDescent="0.25">
      <c r="A17" s="6" t="s">
        <v>263</v>
      </c>
      <c r="B17" s="48">
        <f>SUM(C17:O17)</f>
        <v>38</v>
      </c>
      <c r="C17" s="48"/>
      <c r="D17" s="48"/>
      <c r="E17" s="48"/>
      <c r="F17" s="48"/>
      <c r="G17" s="48"/>
      <c r="H17" s="48"/>
      <c r="I17" s="48"/>
      <c r="J17" s="48">
        <v>36</v>
      </c>
      <c r="K17" s="48">
        <v>2</v>
      </c>
      <c r="L17" s="48"/>
      <c r="M17" s="48"/>
      <c r="N17" s="48"/>
      <c r="O17" s="48"/>
    </row>
    <row r="18" spans="1:15" ht="37.5" customHeight="1" x14ac:dyDescent="0.25">
      <c r="A18" s="6" t="s">
        <v>271</v>
      </c>
      <c r="B18" s="48">
        <f>SUM(C18:O18)</f>
        <v>38</v>
      </c>
      <c r="C18" s="48"/>
      <c r="D18" s="48"/>
      <c r="E18" s="48"/>
      <c r="F18" s="48">
        <v>3</v>
      </c>
      <c r="G18" s="48">
        <v>35</v>
      </c>
      <c r="H18" s="48"/>
      <c r="I18" s="48"/>
      <c r="J18" s="48"/>
      <c r="K18" s="48"/>
      <c r="L18" s="48"/>
      <c r="M18" s="48"/>
      <c r="N18" s="48"/>
      <c r="O18" s="48"/>
    </row>
    <row r="19" spans="1:15" ht="35.25" customHeight="1" x14ac:dyDescent="0.25">
      <c r="A19" s="6" t="s">
        <v>264</v>
      </c>
      <c r="B19" s="48">
        <f>SUM(C19:O19)</f>
        <v>38</v>
      </c>
      <c r="C19" s="48"/>
      <c r="D19" s="48"/>
      <c r="E19" s="48"/>
      <c r="F19" s="48">
        <v>38</v>
      </c>
      <c r="G19" s="48"/>
      <c r="H19" s="48"/>
      <c r="I19" s="48"/>
      <c r="J19" s="48"/>
      <c r="K19" s="48"/>
      <c r="L19" s="48"/>
      <c r="M19" s="48"/>
      <c r="N19" s="48"/>
      <c r="O19" s="48"/>
    </row>
    <row r="20" spans="1:15" ht="15.75" x14ac:dyDescent="0.25">
      <c r="A20" s="47" t="s">
        <v>265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ht="38.25" customHeight="1" x14ac:dyDescent="0.25">
      <c r="A21" s="6" t="s">
        <v>266</v>
      </c>
      <c r="B21" s="48">
        <f>SUM(C21:O21)</f>
        <v>64</v>
      </c>
      <c r="C21" s="48"/>
      <c r="D21" s="48"/>
      <c r="E21" s="48"/>
      <c r="F21" s="48"/>
      <c r="G21" s="48"/>
      <c r="H21" s="48"/>
      <c r="I21" s="48"/>
      <c r="J21" s="48"/>
      <c r="K21" s="48"/>
      <c r="L21" s="48">
        <v>5</v>
      </c>
      <c r="M21" s="48">
        <v>32</v>
      </c>
      <c r="N21" s="48">
        <v>27</v>
      </c>
      <c r="O21" s="48"/>
    </row>
    <row r="22" spans="1:15" ht="39" customHeight="1" x14ac:dyDescent="0.25">
      <c r="A22" s="6" t="s">
        <v>272</v>
      </c>
      <c r="B22" s="48">
        <f>SUM(C22:O22)</f>
        <v>38</v>
      </c>
      <c r="C22" s="48"/>
      <c r="D22" s="48"/>
      <c r="E22" s="48"/>
      <c r="F22" s="48">
        <v>38</v>
      </c>
      <c r="G22" s="48"/>
      <c r="H22" s="48"/>
      <c r="I22" s="48"/>
      <c r="J22" s="48"/>
      <c r="K22" s="48"/>
      <c r="L22" s="48"/>
      <c r="M22" s="48"/>
      <c r="N22" s="48"/>
      <c r="O22" s="48"/>
    </row>
  </sheetData>
  <mergeCells count="4">
    <mergeCell ref="A1:O1"/>
    <mergeCell ref="B4:B5"/>
    <mergeCell ref="A4:A5"/>
    <mergeCell ref="C4:O4"/>
  </mergeCells>
  <pageMargins left="0.39370078740157483" right="0.39370078740157483" top="0.98425196850393704" bottom="0.39370078740157483" header="0.31496062992125984" footer="0.31496062992125984"/>
  <pageSetup paperSize="9" scale="6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view="pageBreakPreview" zoomScale="175" zoomScaleNormal="100" zoomScaleSheetLayoutView="175" workbookViewId="0">
      <selection activeCell="C9" sqref="C9"/>
    </sheetView>
  </sheetViews>
  <sheetFormatPr defaultRowHeight="15" x14ac:dyDescent="0.25"/>
  <sheetData>
    <row r="1" spans="1:1" x14ac:dyDescent="0.25">
      <c r="A1" t="s">
        <v>110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557EF-6DBC-411D-B256-1DF2BD2CC111}">
  <dimension ref="A1:J9"/>
  <sheetViews>
    <sheetView view="pageBreakPreview" zoomScale="140" zoomScaleNormal="115" zoomScaleSheetLayoutView="140" workbookViewId="0">
      <selection activeCell="G7" sqref="G7"/>
    </sheetView>
  </sheetViews>
  <sheetFormatPr defaultRowHeight="15.75" x14ac:dyDescent="0.25"/>
  <cols>
    <col min="1" max="1" width="28.28515625" style="3" customWidth="1"/>
    <col min="2" max="2" width="7" style="3" customWidth="1"/>
    <col min="3" max="3" width="16.28515625" style="3" customWidth="1"/>
    <col min="4" max="4" width="16.140625" style="3" customWidth="1"/>
    <col min="5" max="5" width="7.7109375" style="3" customWidth="1"/>
    <col min="6" max="6" width="16.5703125" style="3" customWidth="1"/>
    <col min="7" max="7" width="15.5703125" style="3" customWidth="1"/>
    <col min="8" max="8" width="11.140625" style="3" customWidth="1"/>
    <col min="9" max="16384" width="9.140625" style="3"/>
  </cols>
  <sheetData>
    <row r="1" spans="1:10" ht="112.5" customHeight="1" x14ac:dyDescent="0.25">
      <c r="A1" s="64" t="s">
        <v>221</v>
      </c>
      <c r="B1" s="64"/>
      <c r="C1" s="64"/>
      <c r="D1" s="64"/>
      <c r="E1" s="64"/>
      <c r="F1" s="64"/>
      <c r="G1" s="64"/>
      <c r="H1" s="64"/>
      <c r="I1" s="18"/>
      <c r="J1" s="18"/>
    </row>
    <row r="2" spans="1:10" s="19" customFormat="1" ht="24" customHeight="1" x14ac:dyDescent="0.25">
      <c r="A2" s="66" t="s">
        <v>192</v>
      </c>
      <c r="B2" s="65" t="s">
        <v>222</v>
      </c>
      <c r="C2" s="65"/>
      <c r="D2" s="65"/>
      <c r="E2" s="65" t="s">
        <v>305</v>
      </c>
      <c r="F2" s="65"/>
      <c r="G2" s="65"/>
      <c r="H2" s="65" t="s">
        <v>223</v>
      </c>
    </row>
    <row r="3" spans="1:10" s="19" customFormat="1" ht="33" customHeight="1" x14ac:dyDescent="0.25">
      <c r="A3" s="66"/>
      <c r="B3" s="65" t="s">
        <v>229</v>
      </c>
      <c r="C3" s="65" t="s">
        <v>228</v>
      </c>
      <c r="D3" s="65" t="s">
        <v>230</v>
      </c>
      <c r="E3" s="65" t="s">
        <v>229</v>
      </c>
      <c r="F3" s="65" t="s">
        <v>228</v>
      </c>
      <c r="G3" s="65" t="s">
        <v>230</v>
      </c>
      <c r="H3" s="65"/>
    </row>
    <row r="4" spans="1:10" s="19" customFormat="1" ht="76.5" customHeight="1" x14ac:dyDescent="0.25">
      <c r="A4" s="66"/>
      <c r="B4" s="65"/>
      <c r="C4" s="65"/>
      <c r="D4" s="65"/>
      <c r="E4" s="65"/>
      <c r="F4" s="65"/>
      <c r="G4" s="65"/>
      <c r="H4" s="65"/>
    </row>
    <row r="5" spans="1:10" ht="18.75" customHeight="1" x14ac:dyDescent="0.25">
      <c r="A5" s="16" t="s">
        <v>177</v>
      </c>
      <c r="B5" s="17">
        <v>69</v>
      </c>
      <c r="C5" s="17">
        <v>3</v>
      </c>
      <c r="D5" s="17">
        <v>0</v>
      </c>
      <c r="E5" s="17">
        <v>69</v>
      </c>
      <c r="F5" s="17">
        <v>6</v>
      </c>
      <c r="G5" s="17">
        <v>0</v>
      </c>
      <c r="H5" s="26">
        <f>E5*100/B5-100</f>
        <v>0</v>
      </c>
    </row>
    <row r="6" spans="1:10" ht="18.75" customHeight="1" x14ac:dyDescent="0.25">
      <c r="A6" s="16" t="s">
        <v>191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26"/>
    </row>
    <row r="7" spans="1:10" ht="32.25" customHeight="1" x14ac:dyDescent="0.25">
      <c r="A7" s="16" t="s">
        <v>194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26"/>
    </row>
    <row r="8" spans="1:10" ht="21" customHeight="1" x14ac:dyDescent="0.25">
      <c r="A8" s="16" t="s">
        <v>178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26"/>
    </row>
    <row r="9" spans="1:10" ht="22.5" customHeight="1" x14ac:dyDescent="0.25">
      <c r="A9" s="33" t="s">
        <v>30</v>
      </c>
      <c r="B9" s="34">
        <f t="shared" ref="B9:G9" si="0">SUM(B5:B8)</f>
        <v>69</v>
      </c>
      <c r="C9" s="34">
        <f t="shared" ref="C9:D9" si="1">SUM(C5:C8)</f>
        <v>3</v>
      </c>
      <c r="D9" s="34">
        <f t="shared" si="1"/>
        <v>0</v>
      </c>
      <c r="E9" s="34">
        <f t="shared" si="0"/>
        <v>69</v>
      </c>
      <c r="F9" s="34">
        <f t="shared" si="0"/>
        <v>6</v>
      </c>
      <c r="G9" s="34">
        <f t="shared" si="0"/>
        <v>0</v>
      </c>
      <c r="H9" s="26">
        <f t="shared" ref="H9" si="2">E9*100/B9-100</f>
        <v>0</v>
      </c>
    </row>
  </sheetData>
  <mergeCells count="11">
    <mergeCell ref="E2:G2"/>
    <mergeCell ref="E3:E4"/>
    <mergeCell ref="F3:F4"/>
    <mergeCell ref="G3:G4"/>
    <mergeCell ref="A1:H1"/>
    <mergeCell ref="H2:H4"/>
    <mergeCell ref="B2:D2"/>
    <mergeCell ref="D3:D4"/>
    <mergeCell ref="C3:C4"/>
    <mergeCell ref="A2:A4"/>
    <mergeCell ref="B3:B4"/>
  </mergeCells>
  <pageMargins left="0.98425196850393704" right="0.39370078740157483" top="0.39370078740157483" bottom="0.39370078740157483" header="0.31496062992125984" footer="0.31496062992125984"/>
  <pageSetup paperSize="9" scale="7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12"/>
  <sheetViews>
    <sheetView view="pageBreakPreview" zoomScaleNormal="100" zoomScaleSheetLayoutView="100" workbookViewId="0">
      <selection activeCell="AG13" sqref="AG13"/>
    </sheetView>
  </sheetViews>
  <sheetFormatPr defaultRowHeight="15" x14ac:dyDescent="0.25"/>
  <cols>
    <col min="1" max="1" width="4.85546875" customWidth="1"/>
    <col min="2" max="2" width="9.28515625" customWidth="1"/>
    <col min="3" max="3" width="12.7109375" bestFit="1" customWidth="1"/>
    <col min="5" max="5" width="9" customWidth="1"/>
    <col min="7" max="7" width="10" customWidth="1"/>
    <col min="9" max="9" width="8.140625" customWidth="1"/>
    <col min="10" max="10" width="10.42578125" customWidth="1"/>
    <col min="11" max="11" width="9.5703125" customWidth="1"/>
    <col min="13" max="13" width="10.28515625" customWidth="1"/>
    <col min="15" max="15" width="8.140625" customWidth="1"/>
    <col min="16" max="16" width="10" customWidth="1"/>
    <col min="21" max="21" width="10" customWidth="1"/>
    <col min="22" max="22" width="8.140625" customWidth="1"/>
    <col min="23" max="23" width="10" customWidth="1"/>
    <col min="24" max="24" width="9.140625" customWidth="1"/>
    <col min="26" max="26" width="8.140625" customWidth="1"/>
    <col min="30" max="30" width="13.140625" customWidth="1"/>
    <col min="31" max="31" width="14" customWidth="1"/>
    <col min="32" max="32" width="3.5703125" customWidth="1"/>
  </cols>
  <sheetData>
    <row r="1" spans="1:33" ht="15.75" x14ac:dyDescent="0.25">
      <c r="A1" s="3" t="s">
        <v>139</v>
      </c>
    </row>
    <row r="4" spans="1:33" ht="45.75" customHeight="1" x14ac:dyDescent="0.25">
      <c r="A4" s="87" t="s">
        <v>8</v>
      </c>
      <c r="B4" s="87" t="s">
        <v>111</v>
      </c>
      <c r="C4" s="87" t="s">
        <v>112</v>
      </c>
      <c r="D4" s="87" t="s">
        <v>113</v>
      </c>
      <c r="E4" s="87" t="s">
        <v>114</v>
      </c>
      <c r="F4" s="87"/>
      <c r="G4" s="87"/>
      <c r="H4" s="87"/>
      <c r="I4" s="87"/>
      <c r="J4" s="87" t="s">
        <v>115</v>
      </c>
      <c r="K4" s="87"/>
      <c r="L4" s="87"/>
      <c r="M4" s="87"/>
      <c r="N4" s="87"/>
      <c r="O4" s="87"/>
      <c r="P4" s="87" t="s">
        <v>116</v>
      </c>
      <c r="Q4" s="87"/>
      <c r="R4" s="87"/>
      <c r="S4" s="87"/>
      <c r="T4" s="87"/>
      <c r="U4" s="87"/>
      <c r="V4" s="87"/>
      <c r="W4" s="87" t="s">
        <v>117</v>
      </c>
      <c r="X4" s="87"/>
      <c r="Y4" s="87"/>
      <c r="Z4" s="87"/>
      <c r="AA4" s="87" t="s">
        <v>118</v>
      </c>
      <c r="AB4" s="87"/>
      <c r="AC4" s="87"/>
      <c r="AD4" s="87" t="s">
        <v>119</v>
      </c>
      <c r="AE4" s="87"/>
    </row>
    <row r="5" spans="1:33" ht="156.75" x14ac:dyDescent="0.25">
      <c r="A5" s="87"/>
      <c r="B5" s="87"/>
      <c r="C5" s="87"/>
      <c r="D5" s="87"/>
      <c r="E5" s="42" t="s">
        <v>120</v>
      </c>
      <c r="F5" s="42" t="s">
        <v>121</v>
      </c>
      <c r="G5" s="42" t="s">
        <v>122</v>
      </c>
      <c r="H5" s="42" t="s">
        <v>123</v>
      </c>
      <c r="I5" s="42" t="s">
        <v>67</v>
      </c>
      <c r="J5" s="42" t="s">
        <v>124</v>
      </c>
      <c r="K5" s="42" t="s">
        <v>125</v>
      </c>
      <c r="L5" s="42" t="s">
        <v>126</v>
      </c>
      <c r="M5" s="42" t="s">
        <v>127</v>
      </c>
      <c r="N5" s="42" t="s">
        <v>128</v>
      </c>
      <c r="O5" s="42" t="s">
        <v>67</v>
      </c>
      <c r="P5" s="42" t="s">
        <v>129</v>
      </c>
      <c r="Q5" s="42" t="s">
        <v>130</v>
      </c>
      <c r="R5" s="42" t="s">
        <v>125</v>
      </c>
      <c r="S5" s="42" t="s">
        <v>126</v>
      </c>
      <c r="T5" s="42" t="s">
        <v>127</v>
      </c>
      <c r="U5" s="42" t="s">
        <v>128</v>
      </c>
      <c r="V5" s="42" t="s">
        <v>67</v>
      </c>
      <c r="W5" s="42" t="s">
        <v>131</v>
      </c>
      <c r="X5" s="42" t="s">
        <v>132</v>
      </c>
      <c r="Y5" s="42" t="s">
        <v>133</v>
      </c>
      <c r="Z5" s="42" t="s">
        <v>67</v>
      </c>
      <c r="AA5" s="42" t="s">
        <v>134</v>
      </c>
      <c r="AB5" s="42" t="s">
        <v>135</v>
      </c>
      <c r="AC5" s="42" t="s">
        <v>136</v>
      </c>
      <c r="AD5" s="42" t="s">
        <v>137</v>
      </c>
      <c r="AE5" s="42" t="s">
        <v>138</v>
      </c>
    </row>
    <row r="6" spans="1:33" x14ac:dyDescent="0.25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  <c r="K6" s="42">
        <v>11</v>
      </c>
      <c r="L6" s="42">
        <v>12</v>
      </c>
      <c r="M6" s="42">
        <v>13</v>
      </c>
      <c r="N6" s="42">
        <v>14</v>
      </c>
      <c r="O6" s="42">
        <v>15</v>
      </c>
      <c r="P6" s="42">
        <v>16</v>
      </c>
      <c r="Q6" s="42">
        <v>17</v>
      </c>
      <c r="R6" s="42">
        <v>18</v>
      </c>
      <c r="S6" s="42">
        <v>19</v>
      </c>
      <c r="T6" s="42">
        <v>20</v>
      </c>
      <c r="U6" s="42">
        <v>21</v>
      </c>
      <c r="V6" s="42">
        <v>22</v>
      </c>
      <c r="W6" s="42">
        <v>23</v>
      </c>
      <c r="X6" s="42">
        <v>24</v>
      </c>
      <c r="Y6" s="42">
        <v>25</v>
      </c>
      <c r="Z6" s="42">
        <v>26</v>
      </c>
      <c r="AA6" s="42">
        <v>27</v>
      </c>
      <c r="AB6" s="42">
        <v>28</v>
      </c>
      <c r="AC6" s="42">
        <v>29</v>
      </c>
      <c r="AD6" s="42">
        <v>30</v>
      </c>
      <c r="AE6" s="42">
        <v>31</v>
      </c>
    </row>
    <row r="7" spans="1:33" ht="47.25" customHeight="1" x14ac:dyDescent="0.4">
      <c r="A7" s="53">
        <v>1</v>
      </c>
      <c r="B7" s="53"/>
      <c r="C7" s="54">
        <v>44711</v>
      </c>
      <c r="D7" s="53" t="s">
        <v>274</v>
      </c>
      <c r="E7" s="53"/>
      <c r="F7" s="53"/>
      <c r="G7" s="53"/>
      <c r="H7" s="53">
        <v>1</v>
      </c>
      <c r="I7" s="53"/>
      <c r="J7" s="53"/>
      <c r="K7" s="53"/>
      <c r="L7" s="53">
        <v>1</v>
      </c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>
        <v>1</v>
      </c>
      <c r="Z7" s="53"/>
      <c r="AA7" s="53">
        <v>1</v>
      </c>
      <c r="AB7" s="53"/>
      <c r="AC7" s="53"/>
      <c r="AD7" s="53" t="s">
        <v>311</v>
      </c>
      <c r="AE7" s="53"/>
      <c r="AF7" s="45"/>
      <c r="AG7" t="s">
        <v>312</v>
      </c>
    </row>
    <row r="8" spans="1:33" ht="42.75" x14ac:dyDescent="0.4">
      <c r="A8" s="53">
        <v>2</v>
      </c>
      <c r="B8" s="53"/>
      <c r="C8" s="54">
        <v>44767</v>
      </c>
      <c r="D8" s="53" t="s">
        <v>275</v>
      </c>
      <c r="E8" s="53"/>
      <c r="F8" s="53"/>
      <c r="G8" s="53"/>
      <c r="H8" s="53">
        <v>1</v>
      </c>
      <c r="I8" s="53"/>
      <c r="J8" s="53"/>
      <c r="K8" s="53"/>
      <c r="L8" s="53">
        <v>1</v>
      </c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>
        <v>1</v>
      </c>
      <c r="Z8" s="53"/>
      <c r="AA8" s="53">
        <v>1</v>
      </c>
      <c r="AB8" s="53"/>
      <c r="AC8" s="53"/>
      <c r="AD8" s="53" t="s">
        <v>311</v>
      </c>
      <c r="AE8" s="53"/>
      <c r="AF8" s="45"/>
      <c r="AG8" t="s">
        <v>312</v>
      </c>
    </row>
    <row r="9" spans="1:33" s="44" customFormat="1" ht="42.75" x14ac:dyDescent="0.25">
      <c r="A9" s="53">
        <v>3</v>
      </c>
      <c r="B9" s="53"/>
      <c r="C9" s="54">
        <v>44837</v>
      </c>
      <c r="D9" s="53" t="s">
        <v>243</v>
      </c>
      <c r="E9" s="53">
        <v>1</v>
      </c>
      <c r="F9" s="53"/>
      <c r="G9" s="53"/>
      <c r="H9" s="53"/>
      <c r="I9" s="53"/>
      <c r="J9" s="53">
        <v>1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>
        <v>1</v>
      </c>
      <c r="Y9" s="53"/>
      <c r="Z9" s="53"/>
      <c r="AA9" s="53">
        <v>1</v>
      </c>
      <c r="AB9" s="53"/>
      <c r="AC9" s="53"/>
      <c r="AD9" s="53" t="s">
        <v>313</v>
      </c>
      <c r="AE9" s="53"/>
      <c r="AF9" s="46"/>
      <c r="AG9" s="43" t="s">
        <v>314</v>
      </c>
    </row>
    <row r="10" spans="1:33" s="44" customFormat="1" ht="25.5" x14ac:dyDescent="0.25">
      <c r="A10" s="50"/>
      <c r="B10" s="50"/>
      <c r="C10" s="5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46"/>
    </row>
    <row r="12" spans="1:33" s="44" customFormat="1" x14ac:dyDescent="0.25">
      <c r="B12" s="44" t="s">
        <v>276</v>
      </c>
      <c r="C12" s="44">
        <f>SUM(E11:I12)</f>
        <v>2</v>
      </c>
      <c r="E12" s="44">
        <f t="shared" ref="E12:AF12" si="0">SUM(E8:E9)</f>
        <v>1</v>
      </c>
      <c r="F12" s="44">
        <f t="shared" si="0"/>
        <v>0</v>
      </c>
      <c r="G12" s="44">
        <f t="shared" si="0"/>
        <v>0</v>
      </c>
      <c r="H12" s="44">
        <f t="shared" si="0"/>
        <v>1</v>
      </c>
      <c r="I12" s="44">
        <f t="shared" si="0"/>
        <v>0</v>
      </c>
      <c r="J12" s="44">
        <f t="shared" si="0"/>
        <v>1</v>
      </c>
      <c r="K12" s="44">
        <f t="shared" si="0"/>
        <v>0</v>
      </c>
      <c r="L12" s="44">
        <f t="shared" si="0"/>
        <v>1</v>
      </c>
      <c r="M12" s="44">
        <f t="shared" si="0"/>
        <v>0</v>
      </c>
      <c r="N12" s="44">
        <f t="shared" si="0"/>
        <v>0</v>
      </c>
      <c r="O12" s="44">
        <f t="shared" si="0"/>
        <v>0</v>
      </c>
      <c r="P12" s="44">
        <f t="shared" si="0"/>
        <v>0</v>
      </c>
      <c r="Q12" s="44">
        <f t="shared" si="0"/>
        <v>0</v>
      </c>
      <c r="R12" s="44">
        <f t="shared" si="0"/>
        <v>0</v>
      </c>
      <c r="S12" s="44">
        <f t="shared" si="0"/>
        <v>0</v>
      </c>
      <c r="T12" s="44">
        <f t="shared" si="0"/>
        <v>0</v>
      </c>
      <c r="U12" s="44">
        <f t="shared" si="0"/>
        <v>0</v>
      </c>
      <c r="V12" s="44">
        <f t="shared" si="0"/>
        <v>0</v>
      </c>
      <c r="W12" s="44">
        <f t="shared" si="0"/>
        <v>0</v>
      </c>
      <c r="X12" s="44">
        <f t="shared" si="0"/>
        <v>1</v>
      </c>
      <c r="Y12" s="44">
        <f t="shared" si="0"/>
        <v>1</v>
      </c>
      <c r="Z12" s="44">
        <f t="shared" si="0"/>
        <v>0</v>
      </c>
      <c r="AA12" s="44">
        <f t="shared" si="0"/>
        <v>2</v>
      </c>
      <c r="AB12" s="44">
        <f t="shared" si="0"/>
        <v>0</v>
      </c>
      <c r="AC12" s="44">
        <f t="shared" si="0"/>
        <v>0</v>
      </c>
      <c r="AD12" s="44">
        <f t="shared" si="0"/>
        <v>0</v>
      </c>
      <c r="AE12" s="44">
        <f t="shared" si="0"/>
        <v>0</v>
      </c>
      <c r="AF12" s="44">
        <f t="shared" si="0"/>
        <v>0</v>
      </c>
    </row>
  </sheetData>
  <mergeCells count="10">
    <mergeCell ref="P4:V4"/>
    <mergeCell ref="W4:Z4"/>
    <mergeCell ref="AA4:AC4"/>
    <mergeCell ref="AD4:AE4"/>
    <mergeCell ref="A4:A5"/>
    <mergeCell ref="B4:B5"/>
    <mergeCell ref="C4:C5"/>
    <mergeCell ref="D4:D5"/>
    <mergeCell ref="E4:I4"/>
    <mergeCell ref="J4:O4"/>
  </mergeCells>
  <phoneticPr fontId="14" type="noConversion"/>
  <pageMargins left="0.39370078740157483" right="0.39370078740157483" top="0.98425196850393704" bottom="0.3937007874015748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A7A9F-C47D-48C9-A996-BEC93CCE1370}">
  <dimension ref="A1:G23"/>
  <sheetViews>
    <sheetView view="pageBreakPreview" zoomScale="160" zoomScaleNormal="100" zoomScaleSheetLayoutView="160" workbookViewId="0">
      <selection activeCell="D21" sqref="D21:D23"/>
    </sheetView>
  </sheetViews>
  <sheetFormatPr defaultRowHeight="15" x14ac:dyDescent="0.25"/>
  <cols>
    <col min="1" max="1" width="5.28515625" customWidth="1"/>
    <col min="2" max="2" width="39.42578125" customWidth="1"/>
    <col min="3" max="3" width="12" customWidth="1"/>
    <col min="4" max="4" width="11.7109375" customWidth="1"/>
    <col min="5" max="5" width="12" customWidth="1"/>
  </cols>
  <sheetData>
    <row r="1" spans="1:7" ht="128.25" customHeight="1" x14ac:dyDescent="0.25">
      <c r="A1" s="64" t="s">
        <v>224</v>
      </c>
      <c r="B1" s="64"/>
      <c r="C1" s="64"/>
      <c r="D1" s="64"/>
      <c r="E1" s="64"/>
      <c r="F1" s="1"/>
      <c r="G1" s="1"/>
    </row>
    <row r="2" spans="1:7" ht="24.75" customHeight="1" x14ac:dyDescent="0.25">
      <c r="A2" s="12" t="s">
        <v>200</v>
      </c>
      <c r="B2" s="7"/>
      <c r="C2" s="7"/>
      <c r="D2" s="7"/>
      <c r="E2" s="2"/>
      <c r="F2" s="2"/>
      <c r="G2" s="2"/>
    </row>
    <row r="3" spans="1:7" ht="32.25" customHeight="1" x14ac:dyDescent="0.25">
      <c r="A3" s="4" t="s">
        <v>179</v>
      </c>
      <c r="B3" s="4" t="s">
        <v>95</v>
      </c>
      <c r="C3" s="9" t="s">
        <v>219</v>
      </c>
      <c r="D3" s="9" t="s">
        <v>304</v>
      </c>
      <c r="E3" s="9" t="s">
        <v>223</v>
      </c>
    </row>
    <row r="4" spans="1:7" ht="15.75" x14ac:dyDescent="0.25">
      <c r="A4" s="4" t="s">
        <v>180</v>
      </c>
      <c r="B4" s="5" t="s">
        <v>225</v>
      </c>
      <c r="C4" s="9">
        <f>SUM(C6:C9)</f>
        <v>65.38000000000001</v>
      </c>
      <c r="D4" s="57">
        <f>SUM(D6:D9)</f>
        <v>65.685000000000016</v>
      </c>
      <c r="E4" s="26">
        <f>D4*100/C4-100</f>
        <v>0.46650351789539002</v>
      </c>
    </row>
    <row r="5" spans="1:7" ht="15.75" x14ac:dyDescent="0.25">
      <c r="A5" s="4"/>
      <c r="B5" s="5" t="s">
        <v>226</v>
      </c>
      <c r="C5" s="10"/>
      <c r="D5" s="58"/>
      <c r="E5" s="26"/>
    </row>
    <row r="6" spans="1:7" ht="15.75" x14ac:dyDescent="0.25">
      <c r="A6" s="4"/>
      <c r="B6" s="5" t="s">
        <v>22</v>
      </c>
      <c r="C6" s="9"/>
      <c r="D6" s="57"/>
      <c r="E6" s="26"/>
    </row>
    <row r="7" spans="1:7" ht="15.75" x14ac:dyDescent="0.25">
      <c r="A7" s="4"/>
      <c r="B7" s="5" t="s">
        <v>23</v>
      </c>
      <c r="C7" s="9">
        <v>0.01</v>
      </c>
      <c r="D7" s="57">
        <v>0.01</v>
      </c>
      <c r="E7" s="26">
        <f t="shared" ref="E7:E15" si="0">D7*100/C7-100</f>
        <v>0</v>
      </c>
    </row>
    <row r="8" spans="1:7" ht="15.75" x14ac:dyDescent="0.25">
      <c r="A8" s="4"/>
      <c r="B8" s="5" t="s">
        <v>24</v>
      </c>
      <c r="C8" s="9">
        <v>65.37</v>
      </c>
      <c r="D8" s="57">
        <v>65.37</v>
      </c>
      <c r="E8" s="26">
        <f t="shared" si="0"/>
        <v>0</v>
      </c>
    </row>
    <row r="9" spans="1:7" ht="15.75" x14ac:dyDescent="0.25">
      <c r="A9" s="4"/>
      <c r="B9" s="5" t="s">
        <v>25</v>
      </c>
      <c r="C9" s="9">
        <v>0</v>
      </c>
      <c r="D9" s="57">
        <v>0.30499999999999999</v>
      </c>
      <c r="E9" s="26">
        <v>305</v>
      </c>
    </row>
    <row r="10" spans="1:7" ht="15.75" x14ac:dyDescent="0.25">
      <c r="A10" s="4" t="s">
        <v>195</v>
      </c>
      <c r="B10" s="5" t="s">
        <v>227</v>
      </c>
      <c r="C10" s="9">
        <f>SUM(C12:C15)</f>
        <v>19.399999999999999</v>
      </c>
      <c r="D10" s="57">
        <f>SUM(D12:D15)</f>
        <v>19.399999999999999</v>
      </c>
      <c r="E10" s="26">
        <f t="shared" si="0"/>
        <v>0</v>
      </c>
    </row>
    <row r="11" spans="1:7" ht="15.75" x14ac:dyDescent="0.25">
      <c r="A11" s="4"/>
      <c r="B11" s="5" t="s">
        <v>226</v>
      </c>
      <c r="C11" s="10"/>
      <c r="D11" s="58"/>
      <c r="E11" s="26"/>
    </row>
    <row r="12" spans="1:7" ht="15.75" x14ac:dyDescent="0.25">
      <c r="A12" s="4"/>
      <c r="B12" s="5" t="s">
        <v>22</v>
      </c>
      <c r="C12" s="9"/>
      <c r="D12" s="57"/>
      <c r="E12" s="26"/>
    </row>
    <row r="13" spans="1:7" ht="15.75" x14ac:dyDescent="0.25">
      <c r="A13" s="4"/>
      <c r="B13" s="5" t="s">
        <v>23</v>
      </c>
      <c r="C13" s="9"/>
      <c r="D13" s="57"/>
      <c r="E13" s="26"/>
    </row>
    <row r="14" spans="1:7" ht="15.75" x14ac:dyDescent="0.25">
      <c r="A14" s="4"/>
      <c r="B14" s="5" t="s">
        <v>24</v>
      </c>
      <c r="C14" s="9">
        <v>19.25</v>
      </c>
      <c r="D14" s="57">
        <v>19.25</v>
      </c>
      <c r="E14" s="26">
        <f t="shared" si="0"/>
        <v>0</v>
      </c>
    </row>
    <row r="15" spans="1:7" ht="15.75" x14ac:dyDescent="0.25">
      <c r="A15" s="4"/>
      <c r="B15" s="5" t="s">
        <v>25</v>
      </c>
      <c r="C15" s="9">
        <v>0.15</v>
      </c>
      <c r="D15" s="57">
        <v>0.15</v>
      </c>
      <c r="E15" s="26">
        <f t="shared" si="0"/>
        <v>0</v>
      </c>
    </row>
    <row r="16" spans="1:7" ht="15.75" x14ac:dyDescent="0.25">
      <c r="A16" s="7"/>
      <c r="B16" s="8"/>
      <c r="C16" s="11"/>
      <c r="D16" s="11"/>
    </row>
    <row r="17" spans="1:5" ht="23.25" customHeight="1" x14ac:dyDescent="0.25">
      <c r="A17" s="12" t="s">
        <v>201</v>
      </c>
      <c r="B17" s="8"/>
      <c r="C17" s="11"/>
      <c r="D17" s="11"/>
    </row>
    <row r="18" spans="1:5" ht="31.5" x14ac:dyDescent="0.25">
      <c r="A18" s="4" t="s">
        <v>179</v>
      </c>
      <c r="B18" s="4" t="s">
        <v>95</v>
      </c>
      <c r="C18" s="9" t="s">
        <v>219</v>
      </c>
      <c r="D18" s="9" t="s">
        <v>304</v>
      </c>
      <c r="E18" s="9" t="s">
        <v>223</v>
      </c>
    </row>
    <row r="19" spans="1:5" ht="15.75" x14ac:dyDescent="0.25">
      <c r="A19" s="4" t="s">
        <v>180</v>
      </c>
      <c r="B19" s="5" t="s">
        <v>231</v>
      </c>
      <c r="C19" s="10"/>
      <c r="D19" s="10"/>
      <c r="E19" s="27"/>
    </row>
    <row r="20" spans="1:5" ht="15.75" x14ac:dyDescent="0.25">
      <c r="A20" s="4"/>
      <c r="B20" s="5" t="s">
        <v>226</v>
      </c>
      <c r="C20" s="10"/>
      <c r="D20" s="10"/>
      <c r="E20" s="27"/>
    </row>
    <row r="21" spans="1:5" ht="15.75" x14ac:dyDescent="0.25">
      <c r="A21" s="4"/>
      <c r="B21" s="5" t="s">
        <v>197</v>
      </c>
      <c r="C21" s="9">
        <v>0</v>
      </c>
      <c r="D21" s="57">
        <v>0</v>
      </c>
      <c r="E21" s="26"/>
    </row>
    <row r="22" spans="1:5" ht="15.75" x14ac:dyDescent="0.25">
      <c r="A22" s="4"/>
      <c r="B22" s="5" t="s">
        <v>198</v>
      </c>
      <c r="C22" s="9">
        <v>1</v>
      </c>
      <c r="D22" s="57">
        <v>1</v>
      </c>
      <c r="E22" s="26">
        <f t="shared" ref="E22:E23" si="1">D22*100/C22-100</f>
        <v>0</v>
      </c>
    </row>
    <row r="23" spans="1:5" ht="15.75" x14ac:dyDescent="0.25">
      <c r="A23" s="4"/>
      <c r="B23" s="5" t="s">
        <v>199</v>
      </c>
      <c r="C23" s="9">
        <v>54</v>
      </c>
      <c r="D23" s="57">
        <v>54</v>
      </c>
      <c r="E23" s="26">
        <f t="shared" si="1"/>
        <v>0</v>
      </c>
    </row>
  </sheetData>
  <mergeCells count="1">
    <mergeCell ref="A1:E1"/>
  </mergeCells>
  <pageMargins left="0.98425196850393704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C7B5-4281-4BD8-9087-DC70DC23740F}">
  <dimension ref="A1:E23"/>
  <sheetViews>
    <sheetView view="pageBreakPreview" zoomScale="145" zoomScaleNormal="130" zoomScaleSheetLayoutView="145" workbookViewId="0">
      <selection activeCell="D5" sqref="D5:D23"/>
    </sheetView>
  </sheetViews>
  <sheetFormatPr defaultRowHeight="15.75" x14ac:dyDescent="0.25"/>
  <cols>
    <col min="1" max="1" width="6" style="3" customWidth="1"/>
    <col min="2" max="2" width="37.28515625" style="3" customWidth="1"/>
    <col min="3" max="3" width="11.5703125" style="3" customWidth="1"/>
    <col min="4" max="4" width="13.42578125" style="3" customWidth="1"/>
    <col min="5" max="5" width="11.140625" style="3" customWidth="1"/>
    <col min="6" max="16384" width="9.140625" style="3"/>
  </cols>
  <sheetData>
    <row r="1" spans="1:5" ht="107.25" customHeight="1" x14ac:dyDescent="0.25">
      <c r="A1" s="64" t="s">
        <v>6</v>
      </c>
      <c r="B1" s="64"/>
      <c r="C1" s="64"/>
      <c r="D1" s="64"/>
      <c r="E1" s="64"/>
    </row>
    <row r="3" spans="1:5" ht="31.5" x14ac:dyDescent="0.25">
      <c r="A3" s="4" t="s">
        <v>179</v>
      </c>
      <c r="B3" s="4" t="s">
        <v>95</v>
      </c>
      <c r="C3" s="25" t="s">
        <v>219</v>
      </c>
      <c r="D3" s="25" t="s">
        <v>304</v>
      </c>
      <c r="E3" s="25" t="s">
        <v>223</v>
      </c>
    </row>
    <row r="4" spans="1:5" ht="15" customHeight="1" x14ac:dyDescent="0.25">
      <c r="A4" s="4" t="s">
        <v>180</v>
      </c>
      <c r="B4" s="5" t="s">
        <v>202</v>
      </c>
      <c r="C4" s="29"/>
      <c r="D4" s="29"/>
      <c r="E4" s="30"/>
    </row>
    <row r="5" spans="1:5" ht="13.5" customHeight="1" x14ac:dyDescent="0.25">
      <c r="A5" s="4"/>
      <c r="B5" s="5" t="s">
        <v>22</v>
      </c>
      <c r="C5" s="31"/>
      <c r="D5" s="31"/>
      <c r="E5" s="30"/>
    </row>
    <row r="6" spans="1:5" ht="14.25" customHeight="1" x14ac:dyDescent="0.25">
      <c r="A6" s="4"/>
      <c r="B6" s="5" t="s">
        <v>23</v>
      </c>
      <c r="C6" s="31">
        <v>0.1</v>
      </c>
      <c r="D6" s="31">
        <v>0.1</v>
      </c>
      <c r="E6" s="26">
        <f>D6*100/C6-100</f>
        <v>0</v>
      </c>
    </row>
    <row r="7" spans="1:5" ht="15.75" customHeight="1" x14ac:dyDescent="0.25">
      <c r="A7" s="4"/>
      <c r="B7" s="5" t="s">
        <v>24</v>
      </c>
      <c r="C7" s="31">
        <v>0.2</v>
      </c>
      <c r="D7" s="31">
        <v>0.2</v>
      </c>
      <c r="E7" s="26">
        <f>D7*100/C7-100</f>
        <v>0</v>
      </c>
    </row>
    <row r="8" spans="1:5" ht="15.75" customHeight="1" x14ac:dyDescent="0.25">
      <c r="A8" s="4"/>
      <c r="B8" s="5" t="s">
        <v>25</v>
      </c>
      <c r="C8" s="31"/>
      <c r="D8" s="31"/>
      <c r="E8" s="30"/>
    </row>
    <row r="9" spans="1:5" ht="16.5" customHeight="1" x14ac:dyDescent="0.25">
      <c r="A9" s="4" t="s">
        <v>195</v>
      </c>
      <c r="B9" s="5" t="s">
        <v>203</v>
      </c>
      <c r="C9" s="31"/>
      <c r="D9" s="31"/>
      <c r="E9" s="30"/>
    </row>
    <row r="10" spans="1:5" x14ac:dyDescent="0.25">
      <c r="A10" s="4"/>
      <c r="B10" s="5" t="s">
        <v>22</v>
      </c>
      <c r="C10" s="31"/>
      <c r="D10" s="31"/>
      <c r="E10" s="30"/>
    </row>
    <row r="11" spans="1:5" x14ac:dyDescent="0.25">
      <c r="A11" s="4"/>
      <c r="B11" s="5" t="s">
        <v>23</v>
      </c>
      <c r="C11" s="31"/>
      <c r="D11" s="31"/>
      <c r="E11" s="30"/>
    </row>
    <row r="12" spans="1:5" x14ac:dyDescent="0.25">
      <c r="A12" s="4"/>
      <c r="B12" s="5" t="s">
        <v>24</v>
      </c>
      <c r="C12" s="31">
        <v>0.25</v>
      </c>
      <c r="D12" s="31">
        <v>0.25</v>
      </c>
      <c r="E12" s="26">
        <f>D12*100/C12-100</f>
        <v>0</v>
      </c>
    </row>
    <row r="13" spans="1:5" x14ac:dyDescent="0.25">
      <c r="A13" s="4"/>
      <c r="B13" s="5" t="s">
        <v>25</v>
      </c>
      <c r="C13" s="31">
        <v>0</v>
      </c>
      <c r="D13" s="31">
        <v>0</v>
      </c>
      <c r="E13" s="26">
        <v>0</v>
      </c>
    </row>
    <row r="14" spans="1:5" ht="16.5" customHeight="1" x14ac:dyDescent="0.25">
      <c r="A14" s="4" t="s">
        <v>196</v>
      </c>
      <c r="B14" s="5" t="s">
        <v>205</v>
      </c>
      <c r="C14" s="31"/>
      <c r="D14" s="31"/>
      <c r="E14" s="30"/>
    </row>
    <row r="15" spans="1:5" x14ac:dyDescent="0.25">
      <c r="A15" s="4"/>
      <c r="B15" s="5" t="s">
        <v>197</v>
      </c>
      <c r="C15" s="31"/>
      <c r="D15" s="31"/>
      <c r="E15" s="30"/>
    </row>
    <row r="16" spans="1:5" x14ac:dyDescent="0.25">
      <c r="A16" s="4"/>
      <c r="B16" s="5" t="s">
        <v>198</v>
      </c>
      <c r="C16" s="31">
        <v>0.06</v>
      </c>
      <c r="D16" s="31">
        <v>0.06</v>
      </c>
      <c r="E16" s="26">
        <f>D16*100/C16-100</f>
        <v>0</v>
      </c>
    </row>
    <row r="17" spans="1:5" x14ac:dyDescent="0.25">
      <c r="A17" s="4"/>
      <c r="B17" s="5" t="s">
        <v>199</v>
      </c>
      <c r="C17" s="31">
        <v>0.3</v>
      </c>
      <c r="D17" s="31">
        <v>0.3</v>
      </c>
      <c r="E17" s="26">
        <f>D17*100/C17-100</f>
        <v>0</v>
      </c>
    </row>
    <row r="18" spans="1:5" ht="31.5" x14ac:dyDescent="0.25">
      <c r="A18" s="4" t="s">
        <v>204</v>
      </c>
      <c r="B18" s="21" t="s">
        <v>206</v>
      </c>
      <c r="C18" s="32"/>
      <c r="D18" s="32"/>
      <c r="E18" s="30"/>
    </row>
    <row r="19" spans="1:5" x14ac:dyDescent="0.25">
      <c r="A19" s="20"/>
      <c r="B19" s="5" t="s">
        <v>22</v>
      </c>
      <c r="C19" s="31"/>
      <c r="D19" s="31"/>
      <c r="E19" s="30"/>
    </row>
    <row r="20" spans="1:5" x14ac:dyDescent="0.25">
      <c r="A20" s="20"/>
      <c r="B20" s="5" t="s">
        <v>23</v>
      </c>
      <c r="C20" s="31">
        <v>0.1</v>
      </c>
      <c r="D20" s="31">
        <v>0.1</v>
      </c>
      <c r="E20" s="26">
        <f>D20*100/C20-100</f>
        <v>0</v>
      </c>
    </row>
    <row r="21" spans="1:5" x14ac:dyDescent="0.25">
      <c r="A21" s="20"/>
      <c r="B21" s="5" t="s">
        <v>24</v>
      </c>
      <c r="C21" s="32">
        <v>0.3</v>
      </c>
      <c r="D21" s="32">
        <v>0.3</v>
      </c>
      <c r="E21" s="26">
        <f t="shared" ref="E21:E22" si="0">D21*100/C21-100</f>
        <v>0</v>
      </c>
    </row>
    <row r="22" spans="1:5" x14ac:dyDescent="0.25">
      <c r="A22" s="20"/>
      <c r="B22" s="5" t="s">
        <v>25</v>
      </c>
      <c r="C22" s="32">
        <v>0.41</v>
      </c>
      <c r="D22" s="32">
        <v>0.41</v>
      </c>
      <c r="E22" s="26">
        <f t="shared" si="0"/>
        <v>0</v>
      </c>
    </row>
    <row r="23" spans="1:5" x14ac:dyDescent="0.25">
      <c r="D23" s="19"/>
    </row>
  </sheetData>
  <mergeCells count="1">
    <mergeCell ref="A1:E1"/>
  </mergeCells>
  <pageMargins left="0.98425196850393704" right="0.39370078740157483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view="pageBreakPreview" zoomScale="115" zoomScaleNormal="100" zoomScaleSheetLayoutView="115" workbookViewId="0">
      <selection activeCell="E7" sqref="E7"/>
    </sheetView>
  </sheetViews>
  <sheetFormatPr defaultRowHeight="15.75" x14ac:dyDescent="0.25"/>
  <cols>
    <col min="1" max="1" width="6.5703125" style="3" customWidth="1"/>
    <col min="2" max="2" width="52.42578125" style="3" customWidth="1"/>
    <col min="3" max="3" width="9.140625" style="3"/>
    <col min="4" max="4" width="9.140625" style="19"/>
    <col min="5" max="5" width="11.28515625" style="3" customWidth="1"/>
    <col min="6" max="6" width="9.140625" style="3"/>
    <col min="7" max="7" width="7.28515625" style="3" customWidth="1"/>
    <col min="8" max="8" width="8" style="3" customWidth="1"/>
    <col min="9" max="16384" width="9.140625" style="3"/>
  </cols>
  <sheetData>
    <row r="1" spans="1:6" ht="15" customHeight="1" x14ac:dyDescent="0.25">
      <c r="A1" s="67" t="s">
        <v>169</v>
      </c>
      <c r="B1" s="67"/>
      <c r="C1" s="67"/>
      <c r="D1" s="67"/>
      <c r="E1" s="67"/>
      <c r="F1" s="18"/>
    </row>
    <row r="2" spans="1:6" ht="44.25" customHeight="1" x14ac:dyDescent="0.25">
      <c r="A2" s="64" t="s">
        <v>7</v>
      </c>
      <c r="B2" s="64"/>
      <c r="C2" s="64"/>
      <c r="D2" s="64"/>
      <c r="E2" s="64"/>
    </row>
    <row r="3" spans="1:6" ht="11.25" customHeight="1" x14ac:dyDescent="0.25">
      <c r="A3" s="13"/>
    </row>
    <row r="4" spans="1:6" x14ac:dyDescent="0.25">
      <c r="A4" s="68" t="s">
        <v>8</v>
      </c>
      <c r="B4" s="68" t="s">
        <v>9</v>
      </c>
      <c r="C4" s="68" t="s">
        <v>10</v>
      </c>
      <c r="D4" s="68"/>
      <c r="E4" s="68"/>
    </row>
    <row r="5" spans="1:6" ht="52.5" customHeight="1" x14ac:dyDescent="0.25">
      <c r="A5" s="68"/>
      <c r="B5" s="68"/>
      <c r="C5" s="4">
        <v>2021</v>
      </c>
      <c r="D5" s="25">
        <v>2022</v>
      </c>
      <c r="E5" s="4" t="s">
        <v>11</v>
      </c>
    </row>
    <row r="6" spans="1:6" x14ac:dyDescent="0.25">
      <c r="A6" s="4">
        <v>1</v>
      </c>
      <c r="B6" s="4">
        <v>2</v>
      </c>
      <c r="C6" s="4">
        <v>3</v>
      </c>
      <c r="D6" s="25">
        <v>4</v>
      </c>
      <c r="E6" s="4">
        <v>5</v>
      </c>
    </row>
    <row r="7" spans="1:6" ht="51.75" customHeight="1" x14ac:dyDescent="0.25">
      <c r="A7" s="4">
        <v>1</v>
      </c>
      <c r="B7" s="5" t="s">
        <v>207</v>
      </c>
      <c r="C7" s="4">
        <v>1.27536</v>
      </c>
      <c r="D7" s="25">
        <v>1.71014</v>
      </c>
      <c r="E7" s="4">
        <f>C7-D7</f>
        <v>-0.43477999999999994</v>
      </c>
    </row>
    <row r="8" spans="1:6" x14ac:dyDescent="0.25">
      <c r="A8" s="22" t="s">
        <v>142</v>
      </c>
      <c r="B8" s="21" t="s">
        <v>12</v>
      </c>
      <c r="C8" s="4"/>
      <c r="D8" s="25"/>
      <c r="E8" s="4"/>
    </row>
    <row r="9" spans="1:6" x14ac:dyDescent="0.25">
      <c r="A9" s="22" t="s">
        <v>143</v>
      </c>
      <c r="B9" s="21" t="s">
        <v>13</v>
      </c>
      <c r="C9" s="4"/>
      <c r="D9" s="25"/>
      <c r="E9" s="4"/>
    </row>
    <row r="10" spans="1:6" x14ac:dyDescent="0.25">
      <c r="A10" s="22" t="s">
        <v>144</v>
      </c>
      <c r="B10" s="21" t="s">
        <v>14</v>
      </c>
      <c r="C10" s="4"/>
      <c r="D10" s="25"/>
      <c r="E10" s="4"/>
    </row>
    <row r="11" spans="1:6" x14ac:dyDescent="0.25">
      <c r="A11" s="22" t="s">
        <v>145</v>
      </c>
      <c r="B11" s="21" t="s">
        <v>15</v>
      </c>
      <c r="C11" s="4"/>
      <c r="D11" s="25"/>
      <c r="E11" s="4"/>
    </row>
    <row r="12" spans="1:6" ht="34.5" x14ac:dyDescent="0.25">
      <c r="A12" s="22">
        <v>2</v>
      </c>
      <c r="B12" s="5" t="s">
        <v>208</v>
      </c>
      <c r="C12" s="4">
        <v>0.18840999999999999</v>
      </c>
      <c r="D12" s="25">
        <v>0.11594</v>
      </c>
      <c r="E12" s="4">
        <f>C12-D12</f>
        <v>7.2469999999999993E-2</v>
      </c>
    </row>
    <row r="13" spans="1:6" x14ac:dyDescent="0.25">
      <c r="A13" s="22" t="s">
        <v>140</v>
      </c>
      <c r="B13" s="21" t="s">
        <v>12</v>
      </c>
      <c r="C13" s="4"/>
      <c r="D13" s="25"/>
      <c r="E13" s="4"/>
    </row>
    <row r="14" spans="1:6" x14ac:dyDescent="0.25">
      <c r="A14" s="22" t="s">
        <v>151</v>
      </c>
      <c r="B14" s="21" t="s">
        <v>13</v>
      </c>
      <c r="C14" s="4"/>
      <c r="D14" s="25"/>
      <c r="E14" s="4"/>
    </row>
    <row r="15" spans="1:6" x14ac:dyDescent="0.25">
      <c r="A15" s="22" t="s">
        <v>152</v>
      </c>
      <c r="B15" s="21" t="s">
        <v>14</v>
      </c>
      <c r="C15" s="4"/>
      <c r="D15" s="25"/>
      <c r="E15" s="4"/>
    </row>
    <row r="16" spans="1:6" x14ac:dyDescent="0.25">
      <c r="A16" s="22" t="s">
        <v>153</v>
      </c>
      <c r="B16" s="21" t="s">
        <v>15</v>
      </c>
      <c r="C16" s="4"/>
      <c r="D16" s="25"/>
      <c r="E16" s="4"/>
    </row>
    <row r="17" spans="1:5" ht="119.25" customHeight="1" x14ac:dyDescent="0.25">
      <c r="A17" s="4">
        <v>3</v>
      </c>
      <c r="B17" s="5" t="s">
        <v>209</v>
      </c>
      <c r="C17" s="4">
        <v>2.2318799999999999</v>
      </c>
      <c r="D17" s="25">
        <v>0.34782999999999997</v>
      </c>
      <c r="E17" s="4">
        <f>C17-D17</f>
        <v>1.8840499999999998</v>
      </c>
    </row>
    <row r="18" spans="1:5" x14ac:dyDescent="0.25">
      <c r="A18" s="22" t="s">
        <v>157</v>
      </c>
      <c r="B18" s="21" t="s">
        <v>12</v>
      </c>
      <c r="C18" s="4" t="s">
        <v>172</v>
      </c>
      <c r="D18" s="25" t="s">
        <v>172</v>
      </c>
      <c r="E18" s="4"/>
    </row>
    <row r="19" spans="1:5" x14ac:dyDescent="0.25">
      <c r="A19" s="22" t="s">
        <v>158</v>
      </c>
      <c r="B19" s="21" t="s">
        <v>13</v>
      </c>
      <c r="C19" s="4" t="s">
        <v>172</v>
      </c>
      <c r="D19" s="25" t="s">
        <v>172</v>
      </c>
      <c r="E19" s="4"/>
    </row>
    <row r="20" spans="1:5" x14ac:dyDescent="0.25">
      <c r="A20" s="22" t="s">
        <v>159</v>
      </c>
      <c r="B20" s="21" t="s">
        <v>14</v>
      </c>
      <c r="C20" s="4" t="s">
        <v>172</v>
      </c>
      <c r="D20" s="25" t="s">
        <v>172</v>
      </c>
      <c r="E20" s="4"/>
    </row>
    <row r="21" spans="1:5" x14ac:dyDescent="0.25">
      <c r="A21" s="22" t="s">
        <v>160</v>
      </c>
      <c r="B21" s="21" t="s">
        <v>15</v>
      </c>
      <c r="C21" s="4" t="s">
        <v>172</v>
      </c>
      <c r="D21" s="25" t="s">
        <v>172</v>
      </c>
      <c r="E21" s="4"/>
    </row>
    <row r="22" spans="1:5" ht="108" customHeight="1" x14ac:dyDescent="0.25">
      <c r="A22" s="4">
        <v>4</v>
      </c>
      <c r="B22" s="5" t="s">
        <v>210</v>
      </c>
      <c r="C22" s="4">
        <v>0.40579999999999999</v>
      </c>
      <c r="D22" s="25">
        <v>5.7970000000000001E-2</v>
      </c>
      <c r="E22" s="4">
        <f>C22-D22</f>
        <v>0.34782999999999997</v>
      </c>
    </row>
    <row r="23" spans="1:5" x14ac:dyDescent="0.25">
      <c r="A23" s="22" t="s">
        <v>164</v>
      </c>
      <c r="B23" s="21" t="s">
        <v>12</v>
      </c>
      <c r="C23" s="4" t="s">
        <v>172</v>
      </c>
      <c r="D23" s="25" t="s">
        <v>172</v>
      </c>
      <c r="E23" s="4"/>
    </row>
    <row r="24" spans="1:5" x14ac:dyDescent="0.25">
      <c r="A24" s="22" t="s">
        <v>165</v>
      </c>
      <c r="B24" s="21" t="s">
        <v>13</v>
      </c>
      <c r="C24" s="4" t="s">
        <v>172</v>
      </c>
      <c r="D24" s="25" t="s">
        <v>172</v>
      </c>
      <c r="E24" s="4"/>
    </row>
    <row r="25" spans="1:5" x14ac:dyDescent="0.25">
      <c r="A25" s="22" t="s">
        <v>166</v>
      </c>
      <c r="B25" s="21" t="s">
        <v>14</v>
      </c>
      <c r="C25" s="4" t="s">
        <v>172</v>
      </c>
      <c r="D25" s="25" t="s">
        <v>172</v>
      </c>
      <c r="E25" s="4"/>
    </row>
    <row r="26" spans="1:5" x14ac:dyDescent="0.25">
      <c r="A26" s="22" t="s">
        <v>167</v>
      </c>
      <c r="B26" s="21" t="s">
        <v>15</v>
      </c>
      <c r="C26" s="4" t="s">
        <v>172</v>
      </c>
      <c r="D26" s="25" t="s">
        <v>172</v>
      </c>
      <c r="E26" s="4"/>
    </row>
    <row r="27" spans="1:5" ht="65.25" customHeight="1" x14ac:dyDescent="0.25">
      <c r="A27" s="4">
        <v>5</v>
      </c>
      <c r="B27" s="5" t="s">
        <v>16</v>
      </c>
      <c r="C27" s="4">
        <v>8</v>
      </c>
      <c r="D27" s="25">
        <v>7</v>
      </c>
      <c r="E27" s="4">
        <f t="shared" ref="E27:E28" si="0">C27-D27</f>
        <v>1</v>
      </c>
    </row>
    <row r="28" spans="1:5" ht="84.75" customHeight="1" x14ac:dyDescent="0.25">
      <c r="A28" s="22" t="s">
        <v>168</v>
      </c>
      <c r="B28" s="5" t="s">
        <v>17</v>
      </c>
      <c r="C28" s="4">
        <v>7</v>
      </c>
      <c r="D28" s="25">
        <v>7</v>
      </c>
      <c r="E28" s="4">
        <f t="shared" si="0"/>
        <v>0</v>
      </c>
    </row>
  </sheetData>
  <mergeCells count="5">
    <mergeCell ref="A2:E2"/>
    <mergeCell ref="A1:E1"/>
    <mergeCell ref="A4:A5"/>
    <mergeCell ref="B4:B5"/>
    <mergeCell ref="C4:E4"/>
  </mergeCells>
  <pageMargins left="0.98425196850393704" right="0.39370078740157483" top="0.39370078740157483" bottom="0.39370078740157483" header="0.31496062992125984" footer="0.31496062992125984"/>
  <pageSetup paperSize="9" scale="9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8"/>
  <sheetViews>
    <sheetView view="pageBreakPreview" zoomScaleNormal="100" zoomScaleSheetLayoutView="100" workbookViewId="0">
      <selection activeCell="C8" sqref="C8:F8"/>
    </sheetView>
  </sheetViews>
  <sheetFormatPr defaultRowHeight="15.75" x14ac:dyDescent="0.25"/>
  <cols>
    <col min="1" max="1" width="4.28515625" style="3" customWidth="1"/>
    <col min="2" max="2" width="23.5703125" style="3" customWidth="1"/>
    <col min="3" max="10" width="6.28515625" style="3" customWidth="1"/>
    <col min="11" max="18" width="7.7109375" style="3" customWidth="1"/>
    <col min="19" max="19" width="22.140625" style="3" customWidth="1"/>
    <col min="20" max="20" width="22.7109375" style="3" customWidth="1"/>
    <col min="21" max="16384" width="9.140625" style="3"/>
  </cols>
  <sheetData>
    <row r="1" spans="1:20" x14ac:dyDescent="0.25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</row>
    <row r="3" spans="1:20" x14ac:dyDescent="0.25">
      <c r="A3" s="13"/>
    </row>
    <row r="4" spans="1:20" ht="51.75" customHeight="1" x14ac:dyDescent="0.25">
      <c r="A4" s="68" t="s">
        <v>8</v>
      </c>
      <c r="B4" s="68" t="s">
        <v>19</v>
      </c>
      <c r="C4" s="68" t="s">
        <v>211</v>
      </c>
      <c r="D4" s="68"/>
      <c r="E4" s="68"/>
      <c r="F4" s="68"/>
      <c r="G4" s="68" t="s">
        <v>212</v>
      </c>
      <c r="H4" s="68"/>
      <c r="I4" s="68"/>
      <c r="J4" s="68"/>
      <c r="K4" s="68" t="s">
        <v>213</v>
      </c>
      <c r="L4" s="68"/>
      <c r="M4" s="68"/>
      <c r="N4" s="68"/>
      <c r="O4" s="68" t="s">
        <v>214</v>
      </c>
      <c r="P4" s="68"/>
      <c r="Q4" s="68"/>
      <c r="R4" s="68"/>
      <c r="S4" s="68" t="s">
        <v>20</v>
      </c>
      <c r="T4" s="68" t="s">
        <v>21</v>
      </c>
    </row>
    <row r="5" spans="1:20" ht="162.75" customHeight="1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</row>
    <row r="6" spans="1:20" ht="164.25" customHeight="1" x14ac:dyDescent="0.25">
      <c r="A6" s="68"/>
      <c r="B6" s="68"/>
      <c r="C6" s="4" t="s">
        <v>22</v>
      </c>
      <c r="D6" s="4" t="s">
        <v>23</v>
      </c>
      <c r="E6" s="4" t="s">
        <v>24</v>
      </c>
      <c r="F6" s="4" t="s">
        <v>25</v>
      </c>
      <c r="G6" s="4" t="s">
        <v>22</v>
      </c>
      <c r="H6" s="4" t="s">
        <v>23</v>
      </c>
      <c r="I6" s="4" t="s">
        <v>24</v>
      </c>
      <c r="J6" s="4" t="s">
        <v>25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22</v>
      </c>
      <c r="P6" s="4" t="s">
        <v>23</v>
      </c>
      <c r="Q6" s="4" t="s">
        <v>24</v>
      </c>
      <c r="R6" s="4" t="s">
        <v>25</v>
      </c>
      <c r="S6" s="68"/>
      <c r="T6" s="68"/>
    </row>
    <row r="7" spans="1:20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</row>
    <row r="8" spans="1:20" ht="54.75" customHeight="1" x14ac:dyDescent="0.25">
      <c r="A8" s="4">
        <v>1</v>
      </c>
      <c r="B8" s="6" t="s">
        <v>232</v>
      </c>
      <c r="C8" s="69">
        <f>'2.1'!D7</f>
        <v>1.71014</v>
      </c>
      <c r="D8" s="70"/>
      <c r="E8" s="70"/>
      <c r="F8" s="71"/>
      <c r="G8" s="69">
        <f>'2.1'!D12</f>
        <v>0.11594</v>
      </c>
      <c r="H8" s="70"/>
      <c r="I8" s="70"/>
      <c r="J8" s="71"/>
      <c r="K8" s="69">
        <f>'2.1'!D17</f>
        <v>0.34782999999999997</v>
      </c>
      <c r="L8" s="70"/>
      <c r="M8" s="70"/>
      <c r="N8" s="71"/>
      <c r="O8" s="69">
        <f>'2.1'!D22</f>
        <v>5.7970000000000001E-2</v>
      </c>
      <c r="P8" s="70"/>
      <c r="Q8" s="70"/>
      <c r="R8" s="71"/>
      <c r="S8" s="59">
        <f>'2.1'!D28/'1.1'!D28</f>
        <v>0.18421052631578946</v>
      </c>
      <c r="T8" s="4" t="s">
        <v>215</v>
      </c>
    </row>
  </sheetData>
  <mergeCells count="13">
    <mergeCell ref="T4:T6"/>
    <mergeCell ref="A1:T1"/>
    <mergeCell ref="A4:A6"/>
    <mergeCell ref="B4:B6"/>
    <mergeCell ref="C4:F5"/>
    <mergeCell ref="G4:J5"/>
    <mergeCell ref="K4:N5"/>
    <mergeCell ref="O4:R5"/>
    <mergeCell ref="C8:F8"/>
    <mergeCell ref="G8:J8"/>
    <mergeCell ref="K8:N8"/>
    <mergeCell ref="O8:R8"/>
    <mergeCell ref="S4:S6"/>
  </mergeCells>
  <pageMargins left="0.39370078740157483" right="0.39370078740157483" top="0.98425196850393704" bottom="0.3937007874015748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2:N9"/>
  <sheetViews>
    <sheetView view="pageBreakPreview" zoomScale="145" zoomScaleNormal="100" zoomScaleSheetLayoutView="145" workbookViewId="0">
      <selection activeCell="A9" sqref="A9:N9"/>
    </sheetView>
  </sheetViews>
  <sheetFormatPr defaultRowHeight="15.75" x14ac:dyDescent="0.25"/>
  <cols>
    <col min="1" max="16384" width="9.140625" style="3"/>
  </cols>
  <sheetData>
    <row r="2" spans="1:14" ht="40.5" customHeight="1" x14ac:dyDescent="0.25">
      <c r="A2" s="64" t="s">
        <v>233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s="19" customFormat="1" ht="15" customHeight="1" x14ac:dyDescent="0.25">
      <c r="A3" s="73" t="s">
        <v>319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s="19" customFormat="1" ht="16.5" customHeight="1" x14ac:dyDescent="0.25">
      <c r="A4" s="73" t="s">
        <v>318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spans="1:14" s="19" customFormat="1" ht="18" customHeight="1" x14ac:dyDescent="0.25">
      <c r="A5" s="73" t="s">
        <v>320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19" customFormat="1" ht="16.5" customHeight="1" x14ac:dyDescent="0.25">
      <c r="A6" s="73" t="s">
        <v>321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</row>
    <row r="7" spans="1:14" s="19" customFormat="1" ht="16.5" customHeight="1" x14ac:dyDescent="0.25">
      <c r="A7" s="73" t="s">
        <v>317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4" s="19" customFormat="1" ht="16.5" customHeight="1" x14ac:dyDescent="0.2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43.5" customHeight="1" x14ac:dyDescent="0.25">
      <c r="A9" s="64" t="s">
        <v>26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</row>
  </sheetData>
  <mergeCells count="7">
    <mergeCell ref="A2:N2"/>
    <mergeCell ref="A9:N9"/>
    <mergeCell ref="A3:N3"/>
    <mergeCell ref="A4:N4"/>
    <mergeCell ref="A5:N5"/>
    <mergeCell ref="A6:N6"/>
    <mergeCell ref="A7:N7"/>
  </mergeCells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9"/>
  <sheetViews>
    <sheetView view="pageBreakPreview" zoomScale="130" zoomScaleNormal="100" zoomScaleSheetLayoutView="130" workbookViewId="0">
      <selection activeCell="F9" sqref="F9"/>
    </sheetView>
  </sheetViews>
  <sheetFormatPr defaultRowHeight="15.75" x14ac:dyDescent="0.25"/>
  <cols>
    <col min="1" max="1" width="5" style="3" customWidth="1"/>
    <col min="2" max="2" width="67" style="3" customWidth="1"/>
    <col min="3" max="3" width="9.140625" style="3"/>
    <col min="4" max="4" width="11.7109375" style="3" customWidth="1"/>
    <col min="5" max="16384" width="9.140625" style="3"/>
  </cols>
  <sheetData>
    <row r="1" spans="1:4" x14ac:dyDescent="0.25">
      <c r="A1" s="75" t="s">
        <v>163</v>
      </c>
      <c r="B1" s="75"/>
      <c r="C1" s="75"/>
      <c r="D1" s="75"/>
    </row>
    <row r="2" spans="1:4" ht="151.5" customHeight="1" x14ac:dyDescent="0.25">
      <c r="A2" s="74" t="s">
        <v>234</v>
      </c>
      <c r="B2" s="74"/>
      <c r="C2" s="74"/>
      <c r="D2" s="74"/>
    </row>
    <row r="3" spans="1:4" ht="30.75" customHeight="1" x14ac:dyDescent="0.25">
      <c r="A3" s="4" t="s">
        <v>179</v>
      </c>
      <c r="B3" s="4" t="s">
        <v>95</v>
      </c>
      <c r="C3" s="4" t="s">
        <v>304</v>
      </c>
      <c r="D3" s="4" t="s">
        <v>306</v>
      </c>
    </row>
    <row r="4" spans="1:4" ht="15" customHeight="1" x14ac:dyDescent="0.25">
      <c r="A4" s="4" t="s">
        <v>180</v>
      </c>
      <c r="B4" s="5" t="s">
        <v>216</v>
      </c>
      <c r="C4" s="4">
        <v>0</v>
      </c>
      <c r="D4" s="35">
        <v>0</v>
      </c>
    </row>
    <row r="5" spans="1:4" ht="15" customHeight="1" x14ac:dyDescent="0.25">
      <c r="A5" s="4"/>
      <c r="B5" s="5" t="s">
        <v>22</v>
      </c>
      <c r="C5" s="4"/>
      <c r="D5" s="35"/>
    </row>
    <row r="6" spans="1:4" ht="12.75" customHeight="1" x14ac:dyDescent="0.25">
      <c r="A6" s="4"/>
      <c r="B6" s="5" t="s">
        <v>23</v>
      </c>
      <c r="C6" s="4"/>
      <c r="D6" s="35"/>
    </row>
    <row r="7" spans="1:4" ht="12.75" customHeight="1" x14ac:dyDescent="0.25">
      <c r="A7" s="4"/>
      <c r="B7" s="5" t="s">
        <v>24</v>
      </c>
      <c r="C7" s="4"/>
      <c r="D7" s="35"/>
    </row>
    <row r="8" spans="1:4" ht="12.75" customHeight="1" x14ac:dyDescent="0.25">
      <c r="A8" s="4"/>
      <c r="B8" s="5" t="s">
        <v>25</v>
      </c>
      <c r="C8" s="4"/>
      <c r="D8" s="35"/>
    </row>
    <row r="9" spans="1:4" ht="12.75" customHeight="1" x14ac:dyDescent="0.25">
      <c r="A9" s="4" t="s">
        <v>195</v>
      </c>
      <c r="B9" s="5" t="s">
        <v>217</v>
      </c>
      <c r="C9" s="4">
        <v>0</v>
      </c>
      <c r="D9" s="35">
        <v>0</v>
      </c>
    </row>
    <row r="10" spans="1:4" ht="12.75" customHeight="1" x14ac:dyDescent="0.25">
      <c r="A10" s="4"/>
      <c r="B10" s="5" t="s">
        <v>22</v>
      </c>
      <c r="C10" s="4"/>
      <c r="D10" s="20"/>
    </row>
    <row r="11" spans="1:4" ht="14.25" customHeight="1" x14ac:dyDescent="0.25">
      <c r="A11" s="4"/>
      <c r="B11" s="5" t="s">
        <v>23</v>
      </c>
      <c r="C11" s="4"/>
      <c r="D11" s="20"/>
    </row>
    <row r="12" spans="1:4" ht="14.25" customHeight="1" x14ac:dyDescent="0.25">
      <c r="A12" s="4"/>
      <c r="B12" s="5" t="s">
        <v>24</v>
      </c>
      <c r="C12" s="4"/>
      <c r="D12" s="20"/>
    </row>
    <row r="13" spans="1:4" x14ac:dyDescent="0.25">
      <c r="A13" s="4"/>
      <c r="B13" s="5" t="s">
        <v>25</v>
      </c>
      <c r="C13" s="4"/>
      <c r="D13" s="20"/>
    </row>
    <row r="14" spans="1:4" ht="47.25" customHeight="1" x14ac:dyDescent="0.25">
      <c r="A14" s="7"/>
      <c r="B14" s="76" t="s">
        <v>235</v>
      </c>
      <c r="C14" s="76"/>
      <c r="D14" s="76"/>
    </row>
    <row r="15" spans="1:4" ht="29.25" customHeight="1" x14ac:dyDescent="0.25">
      <c r="A15" s="18"/>
      <c r="B15" s="18"/>
      <c r="C15" s="18"/>
    </row>
    <row r="16" spans="1:4" ht="59.25" customHeight="1" x14ac:dyDescent="0.25">
      <c r="A16" s="64" t="s">
        <v>236</v>
      </c>
      <c r="B16" s="64"/>
      <c r="C16" s="64"/>
      <c r="D16" s="64"/>
    </row>
    <row r="17" spans="1:4" ht="90.75" customHeight="1" x14ac:dyDescent="0.25">
      <c r="A17" s="64" t="s">
        <v>218</v>
      </c>
      <c r="B17" s="64"/>
      <c r="C17" s="64"/>
      <c r="D17" s="64"/>
    </row>
    <row r="18" spans="1:4" ht="33.75" customHeight="1" x14ac:dyDescent="0.25">
      <c r="A18" s="15"/>
      <c r="B18" s="15"/>
      <c r="C18" s="15"/>
    </row>
    <row r="19" spans="1:4" ht="57" customHeight="1" x14ac:dyDescent="0.25">
      <c r="A19" s="64" t="s">
        <v>237</v>
      </c>
      <c r="B19" s="64"/>
      <c r="C19" s="64"/>
      <c r="D19" s="64"/>
    </row>
  </sheetData>
  <mergeCells count="6">
    <mergeCell ref="A19:D19"/>
    <mergeCell ref="A2:D2"/>
    <mergeCell ref="A1:D1"/>
    <mergeCell ref="A16:D16"/>
    <mergeCell ref="B14:D14"/>
    <mergeCell ref="A17:D17"/>
  </mergeCells>
  <pageMargins left="0.98425196850393704" right="0.39370078740157483" top="0.39370078740157483" bottom="0.3937007874015748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R18"/>
  <sheetViews>
    <sheetView view="pageBreakPreview" topLeftCell="A2" zoomScale="115" zoomScaleNormal="100" zoomScaleSheetLayoutView="115" workbookViewId="0">
      <selection activeCell="D2" sqref="D1:M1048576"/>
    </sheetView>
  </sheetViews>
  <sheetFormatPr defaultRowHeight="15.75" x14ac:dyDescent="0.25"/>
  <cols>
    <col min="1" max="1" width="4.28515625" style="3" customWidth="1"/>
    <col min="2" max="2" width="44.85546875" style="3" customWidth="1"/>
    <col min="3" max="3" width="7" style="3" customWidth="1"/>
    <col min="4" max="4" width="7" style="19" customWidth="1"/>
    <col min="5" max="5" width="12.28515625" style="19" customWidth="1"/>
    <col min="6" max="7" width="7" style="19" customWidth="1"/>
    <col min="8" max="8" width="12" style="19" customWidth="1"/>
    <col min="9" max="10" width="7" style="19" customWidth="1"/>
    <col min="11" max="11" width="12.140625" style="19" customWidth="1"/>
    <col min="12" max="13" width="7" style="19" customWidth="1"/>
    <col min="14" max="14" width="12.140625" style="3" customWidth="1"/>
    <col min="15" max="16" width="7" style="3" customWidth="1"/>
    <col min="17" max="17" width="12.140625" style="3" customWidth="1"/>
    <col min="18" max="18" width="7.42578125" style="3" customWidth="1"/>
    <col min="19" max="16384" width="9.140625" style="3"/>
  </cols>
  <sheetData>
    <row r="1" spans="1:18" ht="16.5" customHeight="1" x14ac:dyDescent="0.25">
      <c r="A1" s="77" t="s">
        <v>28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2.75" customHeight="1" x14ac:dyDescent="0.25">
      <c r="A2" s="13"/>
    </row>
    <row r="3" spans="1:18" x14ac:dyDescent="0.25">
      <c r="A3" s="68" t="s">
        <v>8</v>
      </c>
      <c r="B3" s="68" t="s">
        <v>9</v>
      </c>
      <c r="C3" s="68" t="s">
        <v>29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 t="s">
        <v>30</v>
      </c>
    </row>
    <row r="4" spans="1:18" ht="37.5" customHeight="1" x14ac:dyDescent="0.25">
      <c r="A4" s="68"/>
      <c r="B4" s="68"/>
      <c r="C4" s="68" t="s">
        <v>31</v>
      </c>
      <c r="D4" s="68"/>
      <c r="E4" s="68"/>
      <c r="F4" s="65" t="s">
        <v>32</v>
      </c>
      <c r="G4" s="65"/>
      <c r="H4" s="65"/>
      <c r="I4" s="65" t="s">
        <v>33</v>
      </c>
      <c r="J4" s="65"/>
      <c r="K4" s="65"/>
      <c r="L4" s="68" t="s">
        <v>34</v>
      </c>
      <c r="M4" s="68"/>
      <c r="N4" s="68"/>
      <c r="O4" s="68" t="s">
        <v>35</v>
      </c>
      <c r="P4" s="68"/>
      <c r="Q4" s="68"/>
      <c r="R4" s="68"/>
    </row>
    <row r="5" spans="1:18" ht="63" x14ac:dyDescent="0.25">
      <c r="A5" s="68"/>
      <c r="B5" s="68"/>
      <c r="C5" s="4" t="s">
        <v>238</v>
      </c>
      <c r="D5" s="25" t="s">
        <v>307</v>
      </c>
      <c r="E5" s="25" t="s">
        <v>36</v>
      </c>
      <c r="F5" s="25" t="s">
        <v>238</v>
      </c>
      <c r="G5" s="25" t="s">
        <v>307</v>
      </c>
      <c r="H5" s="25" t="s">
        <v>36</v>
      </c>
      <c r="I5" s="25" t="s">
        <v>238</v>
      </c>
      <c r="J5" s="25" t="s">
        <v>307</v>
      </c>
      <c r="K5" s="25" t="s">
        <v>36</v>
      </c>
      <c r="L5" s="25" t="s">
        <v>238</v>
      </c>
      <c r="M5" s="25" t="s">
        <v>307</v>
      </c>
      <c r="N5" s="4" t="s">
        <v>36</v>
      </c>
      <c r="O5" s="4" t="s">
        <v>238</v>
      </c>
      <c r="P5" s="4" t="s">
        <v>307</v>
      </c>
      <c r="Q5" s="4" t="s">
        <v>36</v>
      </c>
      <c r="R5" s="6"/>
    </row>
    <row r="6" spans="1:18" x14ac:dyDescent="0.25">
      <c r="A6" s="4">
        <v>1</v>
      </c>
      <c r="B6" s="4">
        <v>2</v>
      </c>
      <c r="C6" s="4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48.75" customHeight="1" x14ac:dyDescent="0.25">
      <c r="A7" s="4">
        <v>1</v>
      </c>
      <c r="B7" s="5" t="s">
        <v>37</v>
      </c>
      <c r="C7" s="4">
        <v>1</v>
      </c>
      <c r="D7" s="25">
        <v>0</v>
      </c>
      <c r="E7" s="60">
        <f>D7-C7</f>
        <v>-1</v>
      </c>
      <c r="F7" s="25">
        <v>0</v>
      </c>
      <c r="G7" s="25">
        <v>0</v>
      </c>
      <c r="H7" s="60">
        <f>G7-F7</f>
        <v>0</v>
      </c>
      <c r="I7" s="25">
        <v>0</v>
      </c>
      <c r="J7" s="25">
        <v>0</v>
      </c>
      <c r="K7" s="60">
        <f>J7-I7</f>
        <v>0</v>
      </c>
      <c r="L7" s="25">
        <v>2</v>
      </c>
      <c r="M7" s="25">
        <v>0</v>
      </c>
      <c r="N7" s="36">
        <f>M7-L7</f>
        <v>-2</v>
      </c>
      <c r="O7" s="4">
        <v>0</v>
      </c>
      <c r="P7" s="4">
        <v>0</v>
      </c>
      <c r="Q7" s="36">
        <f>P7-O7</f>
        <v>0</v>
      </c>
      <c r="R7" s="25">
        <f>D7+G7+J7+M7+P7</f>
        <v>0</v>
      </c>
    </row>
    <row r="8" spans="1:18" ht="75.75" customHeight="1" x14ac:dyDescent="0.25">
      <c r="A8" s="4">
        <v>2</v>
      </c>
      <c r="B8" s="6" t="s">
        <v>38</v>
      </c>
      <c r="C8" s="4">
        <v>1</v>
      </c>
      <c r="D8" s="25">
        <v>0</v>
      </c>
      <c r="E8" s="60">
        <f>D8-C8</f>
        <v>-1</v>
      </c>
      <c r="F8" s="25">
        <v>0</v>
      </c>
      <c r="G8" s="25">
        <v>0</v>
      </c>
      <c r="H8" s="60">
        <f>G8-F8</f>
        <v>0</v>
      </c>
      <c r="I8" s="25">
        <v>0</v>
      </c>
      <c r="J8" s="25">
        <v>0</v>
      </c>
      <c r="K8" s="60">
        <f>J8-I8</f>
        <v>0</v>
      </c>
      <c r="L8" s="25">
        <v>0</v>
      </c>
      <c r="M8" s="25">
        <v>0</v>
      </c>
      <c r="N8" s="36">
        <f>M8-L8</f>
        <v>0</v>
      </c>
      <c r="O8" s="4">
        <v>0</v>
      </c>
      <c r="P8" s="4">
        <v>0</v>
      </c>
      <c r="Q8" s="36">
        <f>P8-O8</f>
        <v>0</v>
      </c>
      <c r="R8" s="25">
        <f>D8+G8+J8+M8+P8</f>
        <v>0</v>
      </c>
    </row>
    <row r="9" spans="1:18" ht="125.25" customHeight="1" x14ac:dyDescent="0.25">
      <c r="A9" s="4">
        <v>3</v>
      </c>
      <c r="B9" s="6" t="s">
        <v>39</v>
      </c>
      <c r="C9" s="4">
        <v>0</v>
      </c>
      <c r="D9" s="25">
        <v>0</v>
      </c>
      <c r="E9" s="60">
        <f>D9-C9</f>
        <v>0</v>
      </c>
      <c r="F9" s="25">
        <v>0</v>
      </c>
      <c r="G9" s="25">
        <v>0</v>
      </c>
      <c r="H9" s="60">
        <f>G9-F9</f>
        <v>0</v>
      </c>
      <c r="I9" s="25">
        <v>0</v>
      </c>
      <c r="J9" s="25">
        <v>0</v>
      </c>
      <c r="K9" s="60">
        <f>J9-I9</f>
        <v>0</v>
      </c>
      <c r="L9" s="25">
        <v>0</v>
      </c>
      <c r="M9" s="25">
        <v>0</v>
      </c>
      <c r="N9" s="36">
        <f>M9-L9</f>
        <v>0</v>
      </c>
      <c r="O9" s="4">
        <v>0</v>
      </c>
      <c r="P9" s="4">
        <v>0</v>
      </c>
      <c r="Q9" s="36">
        <f>P9-O9</f>
        <v>0</v>
      </c>
      <c r="R9" s="25">
        <f>D9+G9+J9+M9+P9</f>
        <v>0</v>
      </c>
    </row>
    <row r="10" spans="1:18" x14ac:dyDescent="0.25">
      <c r="A10" s="22" t="s">
        <v>157</v>
      </c>
      <c r="B10" s="6" t="s">
        <v>40</v>
      </c>
      <c r="C10" s="4">
        <v>0</v>
      </c>
      <c r="D10" s="25">
        <v>0</v>
      </c>
      <c r="E10" s="31"/>
      <c r="F10" s="25">
        <v>0</v>
      </c>
      <c r="G10" s="25">
        <v>0</v>
      </c>
      <c r="H10" s="25"/>
      <c r="I10" s="25">
        <v>0</v>
      </c>
      <c r="J10" s="25">
        <v>0</v>
      </c>
      <c r="K10" s="25"/>
      <c r="L10" s="25">
        <v>0</v>
      </c>
      <c r="M10" s="25">
        <v>0</v>
      </c>
      <c r="N10" s="4"/>
      <c r="O10" s="4">
        <v>0</v>
      </c>
      <c r="P10" s="4">
        <v>0</v>
      </c>
      <c r="Q10" s="4">
        <v>0</v>
      </c>
      <c r="R10" s="25">
        <f t="shared" ref="R10:R11" si="0">D10+G10+J10+M10+P10</f>
        <v>0</v>
      </c>
    </row>
    <row r="11" spans="1:18" x14ac:dyDescent="0.25">
      <c r="A11" s="22" t="s">
        <v>158</v>
      </c>
      <c r="B11" s="6" t="s">
        <v>41</v>
      </c>
      <c r="C11" s="4">
        <v>0</v>
      </c>
      <c r="D11" s="25">
        <v>0</v>
      </c>
      <c r="E11" s="31"/>
      <c r="F11" s="25">
        <v>0</v>
      </c>
      <c r="G11" s="25">
        <v>0</v>
      </c>
      <c r="H11" s="25"/>
      <c r="I11" s="25">
        <v>0</v>
      </c>
      <c r="J11" s="25">
        <v>0</v>
      </c>
      <c r="K11" s="25"/>
      <c r="L11" s="25">
        <v>0</v>
      </c>
      <c r="M11" s="25">
        <v>0</v>
      </c>
      <c r="N11" s="4"/>
      <c r="O11" s="4">
        <v>0</v>
      </c>
      <c r="P11" s="4">
        <v>0</v>
      </c>
      <c r="Q11" s="4">
        <v>0</v>
      </c>
      <c r="R11" s="25">
        <f t="shared" si="0"/>
        <v>0</v>
      </c>
    </row>
    <row r="12" spans="1:18" ht="71.25" customHeight="1" x14ac:dyDescent="0.25">
      <c r="A12" s="4">
        <v>4</v>
      </c>
      <c r="B12" s="6" t="s">
        <v>42</v>
      </c>
      <c r="C12" s="4">
        <v>0</v>
      </c>
      <c r="D12" s="25">
        <v>0</v>
      </c>
      <c r="E12" s="60">
        <f>D12-C12</f>
        <v>0</v>
      </c>
      <c r="F12" s="25">
        <v>0</v>
      </c>
      <c r="G12" s="25">
        <v>0</v>
      </c>
      <c r="H12" s="60">
        <f>G12-F12</f>
        <v>0</v>
      </c>
      <c r="I12" s="25">
        <v>0</v>
      </c>
      <c r="J12" s="25">
        <v>0</v>
      </c>
      <c r="K12" s="60">
        <f>J12-I12</f>
        <v>0</v>
      </c>
      <c r="L12" s="25">
        <v>0</v>
      </c>
      <c r="M12" s="25">
        <v>0</v>
      </c>
      <c r="N12" s="36">
        <f>M12-L12</f>
        <v>0</v>
      </c>
      <c r="O12" s="4">
        <v>0</v>
      </c>
      <c r="P12" s="4">
        <v>0</v>
      </c>
      <c r="Q12" s="36">
        <f>P12-O12</f>
        <v>0</v>
      </c>
      <c r="R12" s="25">
        <f t="shared" ref="R12" si="1">D12+G12+J12+M12+P12</f>
        <v>0</v>
      </c>
    </row>
    <row r="13" spans="1:18" ht="65.25" customHeight="1" x14ac:dyDescent="0.25">
      <c r="A13" s="4">
        <v>5</v>
      </c>
      <c r="B13" s="6" t="s">
        <v>43</v>
      </c>
      <c r="C13" s="4">
        <v>0</v>
      </c>
      <c r="D13" s="25">
        <v>0</v>
      </c>
      <c r="E13" s="60">
        <f>D13-C13</f>
        <v>0</v>
      </c>
      <c r="F13" s="25">
        <v>0</v>
      </c>
      <c r="G13" s="25">
        <v>0</v>
      </c>
      <c r="H13" s="60">
        <f>G13-F13</f>
        <v>0</v>
      </c>
      <c r="I13" s="25">
        <v>0</v>
      </c>
      <c r="J13" s="25">
        <v>0</v>
      </c>
      <c r="K13" s="60">
        <f>J13-I13</f>
        <v>0</v>
      </c>
      <c r="L13" s="25">
        <v>0</v>
      </c>
      <c r="M13" s="25">
        <v>0</v>
      </c>
      <c r="N13" s="36">
        <f>M13-L13</f>
        <v>0</v>
      </c>
      <c r="O13" s="4">
        <v>0</v>
      </c>
      <c r="P13" s="4">
        <v>0</v>
      </c>
      <c r="Q13" s="36">
        <f>P13-O13</f>
        <v>0</v>
      </c>
      <c r="R13" s="25">
        <f>D13+G13+J13+M13+P13</f>
        <v>0</v>
      </c>
    </row>
    <row r="14" spans="1:18" ht="61.5" customHeight="1" x14ac:dyDescent="0.25">
      <c r="A14" s="4">
        <v>6</v>
      </c>
      <c r="B14" s="6" t="s">
        <v>44</v>
      </c>
      <c r="C14" s="4">
        <v>0</v>
      </c>
      <c r="D14" s="25">
        <v>0</v>
      </c>
      <c r="E14" s="31"/>
      <c r="F14" s="25">
        <v>0</v>
      </c>
      <c r="G14" s="25">
        <v>0</v>
      </c>
      <c r="H14" s="25"/>
      <c r="I14" s="25">
        <v>0</v>
      </c>
      <c r="J14" s="25">
        <v>0</v>
      </c>
      <c r="K14" s="25"/>
      <c r="L14" s="25">
        <v>0</v>
      </c>
      <c r="M14" s="25">
        <v>0</v>
      </c>
      <c r="N14" s="4"/>
      <c r="O14" s="4">
        <v>0</v>
      </c>
      <c r="P14" s="4">
        <v>0</v>
      </c>
      <c r="Q14" s="4">
        <v>0</v>
      </c>
      <c r="R14" s="25">
        <f>D14+G14+J14+M14+P14</f>
        <v>0</v>
      </c>
    </row>
    <row r="15" spans="1:18" ht="110.25" x14ac:dyDescent="0.25">
      <c r="A15" s="4">
        <v>7</v>
      </c>
      <c r="B15" s="6" t="s">
        <v>45</v>
      </c>
      <c r="C15" s="4">
        <v>0</v>
      </c>
      <c r="D15" s="25">
        <v>0</v>
      </c>
      <c r="E15" s="31"/>
      <c r="F15" s="25">
        <v>0</v>
      </c>
      <c r="G15" s="25">
        <v>0</v>
      </c>
      <c r="H15" s="25"/>
      <c r="I15" s="25">
        <v>0</v>
      </c>
      <c r="J15" s="25">
        <v>0</v>
      </c>
      <c r="K15" s="25"/>
      <c r="L15" s="25">
        <v>0</v>
      </c>
      <c r="M15" s="25">
        <v>0</v>
      </c>
      <c r="N15" s="4"/>
      <c r="O15" s="4">
        <v>0</v>
      </c>
      <c r="P15" s="4">
        <v>0</v>
      </c>
      <c r="Q15" s="4">
        <v>0</v>
      </c>
      <c r="R15" s="25">
        <f t="shared" ref="R15:R17" si="2">D15+G15+J15+M15+P15</f>
        <v>0</v>
      </c>
    </row>
    <row r="16" spans="1:18" x14ac:dyDescent="0.25">
      <c r="A16" s="22" t="s">
        <v>161</v>
      </c>
      <c r="B16" s="6" t="s">
        <v>40</v>
      </c>
      <c r="C16" s="4">
        <v>0</v>
      </c>
      <c r="D16" s="25">
        <v>0</v>
      </c>
      <c r="E16" s="31"/>
      <c r="F16" s="25">
        <v>0</v>
      </c>
      <c r="G16" s="25">
        <v>0</v>
      </c>
      <c r="H16" s="25"/>
      <c r="I16" s="25">
        <v>0</v>
      </c>
      <c r="J16" s="25">
        <v>0</v>
      </c>
      <c r="K16" s="25"/>
      <c r="L16" s="25">
        <v>0</v>
      </c>
      <c r="M16" s="25">
        <v>0</v>
      </c>
      <c r="N16" s="4"/>
      <c r="O16" s="4">
        <v>0</v>
      </c>
      <c r="P16" s="4">
        <v>0</v>
      </c>
      <c r="Q16" s="4">
        <v>0</v>
      </c>
      <c r="R16" s="25">
        <f t="shared" si="2"/>
        <v>0</v>
      </c>
    </row>
    <row r="17" spans="1:18" x14ac:dyDescent="0.25">
      <c r="A17" s="22" t="s">
        <v>162</v>
      </c>
      <c r="B17" s="6" t="s">
        <v>46</v>
      </c>
      <c r="C17" s="4">
        <v>0</v>
      </c>
      <c r="D17" s="25">
        <v>0</v>
      </c>
      <c r="E17" s="31"/>
      <c r="F17" s="25">
        <v>0</v>
      </c>
      <c r="G17" s="25">
        <v>0</v>
      </c>
      <c r="H17" s="25"/>
      <c r="I17" s="25">
        <v>0</v>
      </c>
      <c r="J17" s="25">
        <v>0</v>
      </c>
      <c r="K17" s="25"/>
      <c r="L17" s="25">
        <v>0</v>
      </c>
      <c r="M17" s="25">
        <v>0</v>
      </c>
      <c r="N17" s="4"/>
      <c r="O17" s="4">
        <v>0</v>
      </c>
      <c r="P17" s="4">
        <v>0</v>
      </c>
      <c r="Q17" s="4">
        <v>0</v>
      </c>
      <c r="R17" s="25">
        <f t="shared" si="2"/>
        <v>0</v>
      </c>
    </row>
    <row r="18" spans="1:18" ht="66" customHeight="1" x14ac:dyDescent="0.25">
      <c r="A18" s="4">
        <v>8</v>
      </c>
      <c r="B18" s="6" t="s">
        <v>47</v>
      </c>
      <c r="C18" s="4">
        <v>0</v>
      </c>
      <c r="D18" s="25">
        <v>0</v>
      </c>
      <c r="E18" s="31"/>
      <c r="F18" s="25">
        <v>0</v>
      </c>
      <c r="G18" s="25">
        <v>0</v>
      </c>
      <c r="H18" s="25"/>
      <c r="I18" s="25">
        <v>0</v>
      </c>
      <c r="J18" s="25">
        <v>0</v>
      </c>
      <c r="K18" s="25"/>
      <c r="L18" s="25">
        <v>0</v>
      </c>
      <c r="M18" s="25">
        <v>0</v>
      </c>
      <c r="N18" s="4"/>
      <c r="O18" s="4">
        <v>0</v>
      </c>
      <c r="P18" s="4">
        <v>0</v>
      </c>
      <c r="Q18" s="4">
        <v>0</v>
      </c>
      <c r="R18" s="25">
        <f t="shared" ref="R18" si="3">D18+G18+J18+M18+P18</f>
        <v>0</v>
      </c>
    </row>
  </sheetData>
  <mergeCells count="10">
    <mergeCell ref="A1:R1"/>
    <mergeCell ref="A3:A5"/>
    <mergeCell ref="B3:B5"/>
    <mergeCell ref="C3:Q3"/>
    <mergeCell ref="R3:R4"/>
    <mergeCell ref="C4:E4"/>
    <mergeCell ref="F4:H4"/>
    <mergeCell ref="I4:K4"/>
    <mergeCell ref="L4:N4"/>
    <mergeCell ref="O4:Q4"/>
  </mergeCells>
  <pageMargins left="0.39370078740157483" right="0.39370078740157483" top="0.98425196850393704" bottom="0.3937007874015748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1.1</vt:lpstr>
      <vt:lpstr>1.2</vt:lpstr>
      <vt:lpstr>1.3</vt:lpstr>
      <vt:lpstr>1.4</vt:lpstr>
      <vt:lpstr>2.1</vt:lpstr>
      <vt:lpstr>2.2</vt:lpstr>
      <vt:lpstr>2.3, 2.4</vt:lpstr>
      <vt:lpstr>3.1, 3.2, 3.3</vt:lpstr>
      <vt:lpstr>3.4 </vt:lpstr>
      <vt:lpstr>3.5 </vt:lpstr>
      <vt:lpstr>3.5  (2)</vt:lpstr>
      <vt:lpstr>4.1 </vt:lpstr>
      <vt:lpstr>4.2 </vt:lpstr>
      <vt:lpstr>4.3 </vt:lpstr>
      <vt:lpstr>4.4. </vt:lpstr>
      <vt:lpstr>4.5 </vt:lpstr>
      <vt:lpstr>4.6 </vt:lpstr>
      <vt:lpstr>4.7 </vt:lpstr>
      <vt:lpstr>4.8 </vt:lpstr>
      <vt:lpstr>4.9 </vt:lpstr>
      <vt:lpstr>'3.4 '!Заголовки_для_печати</vt:lpstr>
      <vt:lpstr>'4.1 '!Заголовки_для_печати</vt:lpstr>
      <vt:lpstr>'4.7 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'2.3, 2.4'!Область_печати</vt:lpstr>
      <vt:lpstr>'3.1, 3.2, 3.3'!Область_печати</vt:lpstr>
      <vt:lpstr>'3.5 '!Область_печати</vt:lpstr>
      <vt:lpstr>'3.5  (2)'!Область_печати</vt:lpstr>
      <vt:lpstr>'4.1 '!Область_печати</vt:lpstr>
      <vt:lpstr>'4.2 '!Область_печати</vt:lpstr>
      <vt:lpstr>'4.3 '!Область_печати</vt:lpstr>
      <vt:lpstr>'4.4. '!Область_печати</vt:lpstr>
      <vt:lpstr>'4.9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Валерий 1</cp:lastModifiedBy>
  <cp:lastPrinted>2023-03-09T09:37:07Z</cp:lastPrinted>
  <dcterms:created xsi:type="dcterms:W3CDTF">2018-07-26T09:20:31Z</dcterms:created>
  <dcterms:modified xsi:type="dcterms:W3CDTF">2023-03-20T13:05:42Z</dcterms:modified>
</cp:coreProperties>
</file>